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2.xml" ContentType="application/vnd.ms-excel.namedsheetview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namedSheetViews/namedSheetView3.xml" ContentType="application/vnd.ms-excel.namedsheetviews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oudlasalle-my.sharepoint.com/personal/hamilton_araujo_unilasalle_fr/Documents/Bureau/maths_partage/"/>
    </mc:Choice>
  </mc:AlternateContent>
  <xr:revisionPtr revIDLastSave="1262" documentId="8_{F2F54EA2-E0EC-4378-87A7-ADE0F0B6D8D4}" xr6:coauthVersionLast="47" xr6:coauthVersionMax="47" xr10:uidLastSave="{71D71494-E019-403F-B4CF-E392DDB4B167}"/>
  <bookViews>
    <workbookView minimized="1" xWindow="-705" yWindow="2220" windowWidth="23010" windowHeight="13650" tabRatio="886" firstSheet="1" activeTab="15" xr2:uid="{7ACB49E3-DC78-45EA-A094-580DE2DBB337}"/>
  </bookViews>
  <sheets>
    <sheet name="t1_ML_2310" sheetId="2" r:id="rId1"/>
    <sheet name="t2_ML_0411" sheetId="4" r:id="rId2"/>
    <sheet name="t3_ML_1311" sheetId="3" r:id="rId3"/>
    <sheet name="t4_ML_1811" sheetId="10" r:id="rId4"/>
    <sheet name="t5_ML_2511" sheetId="12" r:id="rId5"/>
    <sheet name="ml_spé" sheetId="14" r:id="rId6"/>
    <sheet name="t6_ML_0212" sheetId="15" r:id="rId7"/>
    <sheet name="t1_FR_0411" sheetId="7" r:id="rId8"/>
    <sheet name="t2_FR_1811" sheetId="11" r:id="rId9"/>
    <sheet name="t3_FR_2511" sheetId="13" r:id="rId10"/>
    <sheet name="t4_FR_0212" sheetId="16" r:id="rId11"/>
    <sheet name="der_t1_2511" sheetId="17" r:id="rId12"/>
    <sheet name="der_t2_0212" sheetId="18" r:id="rId13"/>
    <sheet name="liste_ml" sheetId="6" r:id="rId14"/>
    <sheet name="liste_gen" sheetId="5" r:id="rId15"/>
    <sheet name="liste_Der" sheetId="19" r:id="rId16"/>
    <sheet name="visu" sheetId="8" r:id="rId17"/>
    <sheet name="proj" sheetId="9" r:id="rId18"/>
  </sheets>
  <definedNames>
    <definedName name="_xlnm._FilterDatabase" localSheetId="15" hidden="1">liste_Der!$A$1:$G$284</definedName>
    <definedName name="_xlnm._FilterDatabase" localSheetId="13" hidden="1">liste_ml!$A$1:$L$121</definedName>
    <definedName name="_xlnm._FilterDatabase" localSheetId="17" hidden="1">proj!#REF!</definedName>
    <definedName name="_xlnm._FilterDatabase" localSheetId="7" hidden="1">t1_FR_0411!$A$1:$L$1</definedName>
    <definedName name="_xlnm._FilterDatabase" localSheetId="0" hidden="1">t1_ML_2310!$A$1:$N$1</definedName>
    <definedName name="_xlnm._FilterDatabase" localSheetId="8" hidden="1">t2_FR_1811!$A$1:$L$1</definedName>
    <definedName name="_xlnm._FilterDatabase" localSheetId="1" hidden="1">t2_ML_0411!$A$1:$N$1</definedName>
    <definedName name="_xlnm._FilterDatabase" localSheetId="2" hidden="1">t3_ML_1311!$A$1:$N$42</definedName>
    <definedName name="_xlnm._FilterDatabase" localSheetId="3" hidden="1">t4_ML_1811!$A$1:$N$1</definedName>
    <definedName name="_xlchart.v1.0" hidden="1">liste_gen!$K$290:$K$293</definedName>
    <definedName name="_xlchart.v1.1" hidden="1">liste_gen!$L$290:$L$293</definedName>
    <definedName name="_xlchart.v1.2" hidden="1">visu!$E$2:$H$2</definedName>
    <definedName name="_xlchart.v1.3" hidden="1">visu!$E$3:$H$3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7" l="1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2" i="17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2" i="18"/>
  <c r="C284" i="19"/>
  <c r="E284" i="19" s="1"/>
  <c r="C283" i="19"/>
  <c r="C282" i="19"/>
  <c r="C281" i="19"/>
  <c r="D281" i="19" s="1"/>
  <c r="C280" i="19"/>
  <c r="D280" i="19" s="1"/>
  <c r="C279" i="19"/>
  <c r="D279" i="19" s="1"/>
  <c r="C278" i="19"/>
  <c r="D278" i="19" s="1"/>
  <c r="C277" i="19"/>
  <c r="D277" i="19" s="1"/>
  <c r="C276" i="19"/>
  <c r="D276" i="19" s="1"/>
  <c r="C275" i="19"/>
  <c r="D275" i="19" s="1"/>
  <c r="C274" i="19"/>
  <c r="D274" i="19" s="1"/>
  <c r="C273" i="19"/>
  <c r="D273" i="19" s="1"/>
  <c r="C272" i="19"/>
  <c r="E272" i="19" s="1"/>
  <c r="C271" i="19"/>
  <c r="E271" i="19" s="1"/>
  <c r="C270" i="19"/>
  <c r="E270" i="19" s="1"/>
  <c r="C269" i="19"/>
  <c r="E269" i="19" s="1"/>
  <c r="C268" i="19"/>
  <c r="E268" i="19" s="1"/>
  <c r="C267" i="19"/>
  <c r="C266" i="19"/>
  <c r="E266" i="19" s="1"/>
  <c r="C265" i="19"/>
  <c r="E265" i="19" s="1"/>
  <c r="C264" i="19"/>
  <c r="C263" i="19"/>
  <c r="D263" i="19" s="1"/>
  <c r="C262" i="19"/>
  <c r="C261" i="19"/>
  <c r="E261" i="19" s="1"/>
  <c r="C260" i="19"/>
  <c r="D260" i="19" s="1"/>
  <c r="C259" i="19"/>
  <c r="E259" i="19" s="1"/>
  <c r="C258" i="19"/>
  <c r="D258" i="19" s="1"/>
  <c r="C257" i="19"/>
  <c r="D257" i="19" s="1"/>
  <c r="C256" i="19"/>
  <c r="E256" i="19" s="1"/>
  <c r="C255" i="19"/>
  <c r="D255" i="19" s="1"/>
  <c r="C254" i="19"/>
  <c r="D254" i="19" s="1"/>
  <c r="C253" i="19"/>
  <c r="E253" i="19" s="1"/>
  <c r="C252" i="19"/>
  <c r="E252" i="19" s="1"/>
  <c r="C251" i="19"/>
  <c r="C250" i="19"/>
  <c r="C249" i="19"/>
  <c r="E249" i="19" s="1"/>
  <c r="C248" i="19"/>
  <c r="E248" i="19" s="1"/>
  <c r="C247" i="19"/>
  <c r="E247" i="19" s="1"/>
  <c r="C246" i="19"/>
  <c r="C245" i="19"/>
  <c r="E245" i="19" s="1"/>
  <c r="C244" i="19"/>
  <c r="E244" i="19" s="1"/>
  <c r="C243" i="19"/>
  <c r="D243" i="19" s="1"/>
  <c r="C242" i="19"/>
  <c r="D242" i="19" s="1"/>
  <c r="C241" i="19"/>
  <c r="D241" i="19" s="1"/>
  <c r="C240" i="19"/>
  <c r="E240" i="19" s="1"/>
  <c r="C239" i="19"/>
  <c r="E239" i="19" s="1"/>
  <c r="C238" i="19"/>
  <c r="D238" i="19" s="1"/>
  <c r="C237" i="19"/>
  <c r="D237" i="19" s="1"/>
  <c r="C236" i="19"/>
  <c r="E236" i="19" s="1"/>
  <c r="C235" i="19"/>
  <c r="D235" i="19" s="1"/>
  <c r="C234" i="19"/>
  <c r="D234" i="19" s="1"/>
  <c r="C233" i="19"/>
  <c r="C232" i="19"/>
  <c r="C231" i="19"/>
  <c r="E231" i="19" s="1"/>
  <c r="C230" i="19"/>
  <c r="C229" i="19"/>
  <c r="D229" i="19" s="1"/>
  <c r="C228" i="19"/>
  <c r="D228" i="19" s="1"/>
  <c r="C227" i="19"/>
  <c r="E227" i="19" s="1"/>
  <c r="C226" i="19"/>
  <c r="D226" i="19" s="1"/>
  <c r="C225" i="19"/>
  <c r="E225" i="19" s="1"/>
  <c r="C224" i="19"/>
  <c r="C223" i="19"/>
  <c r="E223" i="19" s="1"/>
  <c r="C222" i="19"/>
  <c r="E222" i="19" s="1"/>
  <c r="C221" i="19"/>
  <c r="E221" i="19" s="1"/>
  <c r="C220" i="19"/>
  <c r="D220" i="19" s="1"/>
  <c r="C219" i="19"/>
  <c r="C218" i="19"/>
  <c r="D218" i="19" s="1"/>
  <c r="C217" i="19"/>
  <c r="D217" i="19" s="1"/>
  <c r="C216" i="19"/>
  <c r="C215" i="19"/>
  <c r="D215" i="19" s="1"/>
  <c r="C214" i="19"/>
  <c r="C213" i="19"/>
  <c r="D213" i="19" s="1"/>
  <c r="C212" i="19"/>
  <c r="D212" i="19" s="1"/>
  <c r="C211" i="19"/>
  <c r="D211" i="19" s="1"/>
  <c r="C210" i="19"/>
  <c r="E210" i="19" s="1"/>
  <c r="C209" i="19"/>
  <c r="D209" i="19" s="1"/>
  <c r="C208" i="19"/>
  <c r="E208" i="19" s="1"/>
  <c r="C207" i="19"/>
  <c r="D207" i="19" s="1"/>
  <c r="C206" i="19"/>
  <c r="D206" i="19" s="1"/>
  <c r="C205" i="19"/>
  <c r="D205" i="19" s="1"/>
  <c r="C204" i="19"/>
  <c r="E204" i="19" s="1"/>
  <c r="C203" i="19"/>
  <c r="C202" i="19"/>
  <c r="E202" i="19" s="1"/>
  <c r="C201" i="19"/>
  <c r="E201" i="19" s="1"/>
  <c r="C200" i="19"/>
  <c r="E200" i="19" s="1"/>
  <c r="C199" i="19"/>
  <c r="E199" i="19" s="1"/>
  <c r="C198" i="19"/>
  <c r="E198" i="19" s="1"/>
  <c r="C197" i="19"/>
  <c r="E197" i="19" s="1"/>
  <c r="C196" i="19"/>
  <c r="D196" i="19" s="1"/>
  <c r="C195" i="19"/>
  <c r="D195" i="19" s="1"/>
  <c r="C194" i="19"/>
  <c r="E194" i="19" s="1"/>
  <c r="C193" i="19"/>
  <c r="D193" i="19" s="1"/>
  <c r="C192" i="19"/>
  <c r="C191" i="19"/>
  <c r="E191" i="19" s="1"/>
  <c r="C190" i="19"/>
  <c r="D190" i="19" s="1"/>
  <c r="C189" i="19"/>
  <c r="D189" i="19" s="1"/>
  <c r="C188" i="19"/>
  <c r="E188" i="19" s="1"/>
  <c r="C187" i="19"/>
  <c r="C186" i="19"/>
  <c r="C185" i="19"/>
  <c r="C184" i="19"/>
  <c r="C183" i="19"/>
  <c r="D183" i="19" s="1"/>
  <c r="C182" i="19"/>
  <c r="C181" i="19"/>
  <c r="E181" i="19" s="1"/>
  <c r="C180" i="19"/>
  <c r="E180" i="19" s="1"/>
  <c r="C179" i="19"/>
  <c r="D179" i="19" s="1"/>
  <c r="C178" i="19"/>
  <c r="D178" i="19" s="1"/>
  <c r="C177" i="19"/>
  <c r="E177" i="19" s="1"/>
  <c r="C176" i="19"/>
  <c r="C175" i="19"/>
  <c r="D175" i="19" s="1"/>
  <c r="C174" i="19"/>
  <c r="E174" i="19" s="1"/>
  <c r="C173" i="19"/>
  <c r="D173" i="19" s="1"/>
  <c r="C172" i="19"/>
  <c r="E172" i="19" s="1"/>
  <c r="C171" i="19"/>
  <c r="C170" i="19"/>
  <c r="E170" i="19" s="1"/>
  <c r="C169" i="19"/>
  <c r="C168" i="19"/>
  <c r="C167" i="19"/>
  <c r="E167" i="19" s="1"/>
  <c r="C166" i="19"/>
  <c r="C165" i="19"/>
  <c r="E165" i="19" s="1"/>
  <c r="C164" i="19"/>
  <c r="D164" i="19" s="1"/>
  <c r="C163" i="19"/>
  <c r="E163" i="19" s="1"/>
  <c r="C162" i="19"/>
  <c r="D162" i="19" s="1"/>
  <c r="C161" i="19"/>
  <c r="D161" i="19" s="1"/>
  <c r="C160" i="19"/>
  <c r="E160" i="19" s="1"/>
  <c r="C159" i="19"/>
  <c r="D159" i="19" s="1"/>
  <c r="C158" i="19"/>
  <c r="D158" i="19" s="1"/>
  <c r="C157" i="19"/>
  <c r="D157" i="19" s="1"/>
  <c r="C156" i="19"/>
  <c r="D156" i="19" s="1"/>
  <c r="C155" i="19"/>
  <c r="D155" i="19" s="1"/>
  <c r="C154" i="19"/>
  <c r="E154" i="19" s="1"/>
  <c r="C153" i="19"/>
  <c r="E153" i="19" s="1"/>
  <c r="C152" i="19"/>
  <c r="E152" i="19" s="1"/>
  <c r="C151" i="19"/>
  <c r="E151" i="19" s="1"/>
  <c r="C150" i="19"/>
  <c r="E150" i="19" s="1"/>
  <c r="C149" i="19"/>
  <c r="D149" i="19" s="1"/>
  <c r="C148" i="19"/>
  <c r="E148" i="19" s="1"/>
  <c r="C147" i="19"/>
  <c r="D147" i="19" s="1"/>
  <c r="C146" i="19"/>
  <c r="E146" i="19" s="1"/>
  <c r="C145" i="19"/>
  <c r="D145" i="19" s="1"/>
  <c r="C144" i="19"/>
  <c r="C143" i="19"/>
  <c r="D143" i="19" s="1"/>
  <c r="C142" i="19"/>
  <c r="D142" i="19" s="1"/>
  <c r="C141" i="19"/>
  <c r="D141" i="19" s="1"/>
  <c r="C140" i="19"/>
  <c r="E140" i="19" s="1"/>
  <c r="C139" i="19"/>
  <c r="C138" i="19"/>
  <c r="C137" i="19"/>
  <c r="D137" i="19" s="1"/>
  <c r="C136" i="19"/>
  <c r="D136" i="19" s="1"/>
  <c r="C135" i="19"/>
  <c r="D135" i="19" s="1"/>
  <c r="C134" i="19"/>
  <c r="C133" i="19"/>
  <c r="D133" i="19" s="1"/>
  <c r="C132" i="19"/>
  <c r="D132" i="19" s="1"/>
  <c r="C131" i="19"/>
  <c r="E131" i="19" s="1"/>
  <c r="C130" i="19"/>
  <c r="E130" i="19" s="1"/>
  <c r="C129" i="19"/>
  <c r="E129" i="19" s="1"/>
  <c r="C128" i="19"/>
  <c r="C127" i="19"/>
  <c r="D127" i="19" s="1"/>
  <c r="C126" i="19"/>
  <c r="E126" i="19" s="1"/>
  <c r="C125" i="19"/>
  <c r="D125" i="19" s="1"/>
  <c r="C124" i="19"/>
  <c r="D124" i="19" s="1"/>
  <c r="C123" i="19"/>
  <c r="C122" i="19"/>
  <c r="E122" i="19" s="1"/>
  <c r="C121" i="19"/>
  <c r="C120" i="19"/>
  <c r="C119" i="19"/>
  <c r="E119" i="19" s="1"/>
  <c r="C118" i="19"/>
  <c r="C117" i="19"/>
  <c r="E117" i="19" s="1"/>
  <c r="C116" i="19"/>
  <c r="D116" i="19" s="1"/>
  <c r="C115" i="19"/>
  <c r="D115" i="19" s="1"/>
  <c r="C114" i="19"/>
  <c r="E114" i="19" s="1"/>
  <c r="C113" i="19"/>
  <c r="D113" i="19" s="1"/>
  <c r="C112" i="19"/>
  <c r="E112" i="19" s="1"/>
  <c r="C111" i="19"/>
  <c r="C110" i="19"/>
  <c r="D110" i="19" s="1"/>
  <c r="C109" i="19"/>
  <c r="D109" i="19" s="1"/>
  <c r="C108" i="19"/>
  <c r="D108" i="19" s="1"/>
  <c r="C107" i="19"/>
  <c r="C106" i="19"/>
  <c r="C105" i="19"/>
  <c r="E105" i="19" s="1"/>
  <c r="C104" i="19"/>
  <c r="C103" i="19"/>
  <c r="D103" i="19" s="1"/>
  <c r="C102" i="19"/>
  <c r="E102" i="19" s="1"/>
  <c r="C101" i="19"/>
  <c r="E101" i="19" s="1"/>
  <c r="C100" i="19"/>
  <c r="E100" i="19" s="1"/>
  <c r="C99" i="19"/>
  <c r="E99" i="19" s="1"/>
  <c r="C98" i="19"/>
  <c r="D98" i="19" s="1"/>
  <c r="C97" i="19"/>
  <c r="E97" i="19" s="1"/>
  <c r="C96" i="19"/>
  <c r="E96" i="19" s="1"/>
  <c r="C95" i="19"/>
  <c r="E95" i="19" s="1"/>
  <c r="C94" i="19"/>
  <c r="C93" i="19"/>
  <c r="D93" i="19" s="1"/>
  <c r="C92" i="19"/>
  <c r="D92" i="19" s="1"/>
  <c r="C91" i="19"/>
  <c r="D91" i="19" s="1"/>
  <c r="C90" i="19"/>
  <c r="D90" i="19" s="1"/>
  <c r="C89" i="19"/>
  <c r="D89" i="19" s="1"/>
  <c r="C88" i="19"/>
  <c r="D88" i="19" s="1"/>
  <c r="C87" i="19"/>
  <c r="D87" i="19" s="1"/>
  <c r="C86" i="19"/>
  <c r="C85" i="19"/>
  <c r="D85" i="19" s="1"/>
  <c r="C84" i="19"/>
  <c r="D84" i="19" s="1"/>
  <c r="C83" i="19"/>
  <c r="E83" i="19" s="1"/>
  <c r="C82" i="19"/>
  <c r="E82" i="19" s="1"/>
  <c r="C81" i="19"/>
  <c r="E81" i="19" s="1"/>
  <c r="C80" i="19"/>
  <c r="E80" i="19" s="1"/>
  <c r="C79" i="19"/>
  <c r="E79" i="19" s="1"/>
  <c r="C78" i="19"/>
  <c r="E78" i="19" s="1"/>
  <c r="C77" i="19"/>
  <c r="C76" i="19"/>
  <c r="D76" i="19" s="1"/>
  <c r="C75" i="19"/>
  <c r="C74" i="19"/>
  <c r="E74" i="19" s="1"/>
  <c r="C73" i="19"/>
  <c r="D73" i="19" s="1"/>
  <c r="C72" i="19"/>
  <c r="D72" i="19" s="1"/>
  <c r="C71" i="19"/>
  <c r="E71" i="19" s="1"/>
  <c r="C70" i="19"/>
  <c r="D70" i="19" s="1"/>
  <c r="C69" i="19"/>
  <c r="E69" i="19" s="1"/>
  <c r="C68" i="19"/>
  <c r="E68" i="19" s="1"/>
  <c r="C67" i="19"/>
  <c r="D67" i="19" s="1"/>
  <c r="C66" i="19"/>
  <c r="E66" i="19" s="1"/>
  <c r="C65" i="19"/>
  <c r="D65" i="19" s="1"/>
  <c r="C64" i="19"/>
  <c r="E64" i="19" s="1"/>
  <c r="C63" i="19"/>
  <c r="D63" i="19" s="1"/>
  <c r="C62" i="19"/>
  <c r="E62" i="19" s="1"/>
  <c r="C61" i="19"/>
  <c r="D61" i="19" s="1"/>
  <c r="C60" i="19"/>
  <c r="C59" i="19"/>
  <c r="C58" i="19"/>
  <c r="C57" i="19"/>
  <c r="E57" i="19" s="1"/>
  <c r="C56" i="19"/>
  <c r="C55" i="19"/>
  <c r="D55" i="19" s="1"/>
  <c r="C54" i="19"/>
  <c r="C53" i="19"/>
  <c r="D53" i="19" s="1"/>
  <c r="C52" i="19"/>
  <c r="D52" i="19" s="1"/>
  <c r="C51" i="19"/>
  <c r="D51" i="19" s="1"/>
  <c r="C50" i="19"/>
  <c r="D50" i="19" s="1"/>
  <c r="C49" i="19"/>
  <c r="E49" i="19" s="1"/>
  <c r="C48" i="19"/>
  <c r="C47" i="19"/>
  <c r="D47" i="19" s="1"/>
  <c r="C46" i="19"/>
  <c r="D46" i="19" s="1"/>
  <c r="C45" i="19"/>
  <c r="E45" i="19" s="1"/>
  <c r="C44" i="19"/>
  <c r="E44" i="19" s="1"/>
  <c r="C43" i="19"/>
  <c r="C42" i="19"/>
  <c r="C41" i="19"/>
  <c r="C40" i="19"/>
  <c r="C39" i="19"/>
  <c r="E39" i="19" s="1"/>
  <c r="C38" i="19"/>
  <c r="C37" i="19"/>
  <c r="D37" i="19" s="1"/>
  <c r="C36" i="19"/>
  <c r="D36" i="19" s="1"/>
  <c r="C35" i="19"/>
  <c r="D35" i="19" s="1"/>
  <c r="C34" i="19"/>
  <c r="E34" i="19" s="1"/>
  <c r="C33" i="19"/>
  <c r="D33" i="19" s="1"/>
  <c r="C32" i="19"/>
  <c r="C31" i="19"/>
  <c r="E31" i="19" s="1"/>
  <c r="C30" i="19"/>
  <c r="D30" i="19" s="1"/>
  <c r="C29" i="19"/>
  <c r="D29" i="19" s="1"/>
  <c r="C28" i="19"/>
  <c r="E28" i="19" s="1"/>
  <c r="C27" i="19"/>
  <c r="D27" i="19" s="1"/>
  <c r="C26" i="19"/>
  <c r="E26" i="19" s="1"/>
  <c r="C25" i="19"/>
  <c r="D25" i="19" s="1"/>
  <c r="C24" i="19"/>
  <c r="E24" i="19" s="1"/>
  <c r="C23" i="19"/>
  <c r="D23" i="19" s="1"/>
  <c r="C22" i="19"/>
  <c r="C21" i="19"/>
  <c r="D21" i="19" s="1"/>
  <c r="C20" i="19"/>
  <c r="D20" i="19" s="1"/>
  <c r="C19" i="19"/>
  <c r="D19" i="19" s="1"/>
  <c r="C18" i="19"/>
  <c r="E18" i="19" s="1"/>
  <c r="C17" i="19"/>
  <c r="D17" i="19" s="1"/>
  <c r="C16" i="19"/>
  <c r="C15" i="19"/>
  <c r="E15" i="19" s="1"/>
  <c r="C14" i="19"/>
  <c r="E14" i="19" s="1"/>
  <c r="C13" i="19"/>
  <c r="D13" i="19" s="1"/>
  <c r="C12" i="19"/>
  <c r="E12" i="19" s="1"/>
  <c r="C11" i="19"/>
  <c r="C10" i="19"/>
  <c r="D10" i="19" s="1"/>
  <c r="C9" i="19"/>
  <c r="C8" i="19"/>
  <c r="D8" i="19" s="1"/>
  <c r="C7" i="19"/>
  <c r="D7" i="19" s="1"/>
  <c r="C6" i="19"/>
  <c r="D6" i="19" s="1"/>
  <c r="C5" i="19"/>
  <c r="D5" i="19" s="1"/>
  <c r="C4" i="19"/>
  <c r="D4" i="19" s="1"/>
  <c r="C3" i="19"/>
  <c r="D3" i="19" s="1"/>
  <c r="C2" i="19"/>
  <c r="E2" i="19" s="1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2" i="16"/>
  <c r="H121" i="5"/>
  <c r="H123" i="5"/>
  <c r="H217" i="5"/>
  <c r="C3" i="15"/>
  <c r="C4" i="15"/>
  <c r="C5" i="15"/>
  <c r="C6" i="15"/>
  <c r="C7" i="15"/>
  <c r="C8" i="15"/>
  <c r="C9" i="15"/>
  <c r="C10" i="15"/>
  <c r="C11" i="15"/>
  <c r="C2" i="15"/>
  <c r="I5" i="6"/>
  <c r="I6" i="6"/>
  <c r="I53" i="6"/>
  <c r="I86" i="6"/>
  <c r="C3" i="14"/>
  <c r="C4" i="14"/>
  <c r="C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2" i="13"/>
  <c r="C17" i="12"/>
  <c r="C18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2" i="12"/>
  <c r="L291" i="5"/>
  <c r="D103" i="11"/>
  <c r="D71" i="11"/>
  <c r="D18" i="11"/>
  <c r="D78" i="11"/>
  <c r="D6" i="11"/>
  <c r="D75" i="11"/>
  <c r="D53" i="11"/>
  <c r="D106" i="11"/>
  <c r="D102" i="11"/>
  <c r="D87" i="11"/>
  <c r="D20" i="11"/>
  <c r="D92" i="11"/>
  <c r="D96" i="11"/>
  <c r="D79" i="11"/>
  <c r="D94" i="11"/>
  <c r="D125" i="11"/>
  <c r="D25" i="11"/>
  <c r="D45" i="11"/>
  <c r="D114" i="11"/>
  <c r="D7" i="11"/>
  <c r="D61" i="11"/>
  <c r="D13" i="11"/>
  <c r="D2" i="11"/>
  <c r="D116" i="11"/>
  <c r="D90" i="11"/>
  <c r="D55" i="11"/>
  <c r="D120" i="11"/>
  <c r="D59" i="11"/>
  <c r="D62" i="11"/>
  <c r="D52" i="11"/>
  <c r="D27" i="11"/>
  <c r="D86" i="11"/>
  <c r="D70" i="11"/>
  <c r="D74" i="11"/>
  <c r="D50" i="11"/>
  <c r="D124" i="11"/>
  <c r="D117" i="11"/>
  <c r="D38" i="11"/>
  <c r="D63" i="11"/>
  <c r="D97" i="11"/>
  <c r="D107" i="11"/>
  <c r="D83" i="11"/>
  <c r="D21" i="11"/>
  <c r="D104" i="11"/>
  <c r="D72" i="11"/>
  <c r="D76" i="11"/>
  <c r="D122" i="11"/>
  <c r="D36" i="11"/>
  <c r="D16" i="11"/>
  <c r="D93" i="11"/>
  <c r="D121" i="11"/>
  <c r="D46" i="11"/>
  <c r="D84" i="11"/>
  <c r="D42" i="11"/>
  <c r="D118" i="11"/>
  <c r="D91" i="11"/>
  <c r="D54" i="11"/>
  <c r="D34" i="11"/>
  <c r="D23" i="11"/>
  <c r="D29" i="11"/>
  <c r="D112" i="11"/>
  <c r="D33" i="11"/>
  <c r="D68" i="11"/>
  <c r="D22" i="11"/>
  <c r="D26" i="11"/>
  <c r="D126" i="11"/>
  <c r="D3" i="11"/>
  <c r="D14" i="11"/>
  <c r="D8" i="11"/>
  <c r="D80" i="11"/>
  <c r="D101" i="11"/>
  <c r="D10" i="11"/>
  <c r="D56" i="11"/>
  <c r="D123" i="11"/>
  <c r="D105" i="11"/>
  <c r="D89" i="11"/>
  <c r="D95" i="11"/>
  <c r="D81" i="11"/>
  <c r="D108" i="11"/>
  <c r="D41" i="11"/>
  <c r="D99" i="11"/>
  <c r="D31" i="11"/>
  <c r="D85" i="11"/>
  <c r="D17" i="11"/>
  <c r="D58" i="11"/>
  <c r="D48" i="11"/>
  <c r="D113" i="11"/>
  <c r="D66" i="11"/>
  <c r="D98" i="11"/>
  <c r="D109" i="11"/>
  <c r="D60" i="11"/>
  <c r="D9" i="11"/>
  <c r="D19" i="11"/>
  <c r="D57" i="11"/>
  <c r="D39" i="11"/>
  <c r="D100" i="11"/>
  <c r="D30" i="11"/>
  <c r="D49" i="11"/>
  <c r="D37" i="11"/>
  <c r="D82" i="11"/>
  <c r="D4" i="11"/>
  <c r="D67" i="11"/>
  <c r="D32" i="11"/>
  <c r="D15" i="11"/>
  <c r="D115" i="11"/>
  <c r="D12" i="11"/>
  <c r="D11" i="11"/>
  <c r="D110" i="11"/>
  <c r="D44" i="11"/>
  <c r="D119" i="11"/>
  <c r="D111" i="11"/>
  <c r="D77" i="11"/>
  <c r="D5" i="11"/>
  <c r="D73" i="11"/>
  <c r="D24" i="11"/>
  <c r="D28" i="11"/>
  <c r="D35" i="11"/>
  <c r="D69" i="11"/>
  <c r="D88" i="11"/>
  <c r="D65" i="11"/>
  <c r="D64" i="11"/>
  <c r="D40" i="11"/>
  <c r="D43" i="11"/>
  <c r="D47" i="11"/>
  <c r="D51" i="11"/>
  <c r="D23" i="10"/>
  <c r="D20" i="10"/>
  <c r="D13" i="10"/>
  <c r="D7" i="10"/>
  <c r="D4" i="10"/>
  <c r="D24" i="10"/>
  <c r="D10" i="10"/>
  <c r="D9" i="10"/>
  <c r="D25" i="10"/>
  <c r="D17" i="10"/>
  <c r="D27" i="10"/>
  <c r="D19" i="10"/>
  <c r="D3" i="10"/>
  <c r="D5" i="10"/>
  <c r="D21" i="10"/>
  <c r="D26" i="10"/>
  <c r="D18" i="10"/>
  <c r="D2" i="10"/>
  <c r="D8" i="10"/>
  <c r="D6" i="10"/>
  <c r="D16" i="10"/>
  <c r="D15" i="10"/>
  <c r="D12" i="10"/>
  <c r="D14" i="10"/>
  <c r="D22" i="10"/>
  <c r="D11" i="10"/>
  <c r="F3" i="8"/>
  <c r="G3" i="8"/>
  <c r="E3" i="8"/>
  <c r="C6" i="7"/>
  <c r="C42" i="7"/>
  <c r="C15" i="7"/>
  <c r="C18" i="7"/>
  <c r="C41" i="7"/>
  <c r="C33" i="7"/>
  <c r="C34" i="7"/>
  <c r="C30" i="7"/>
  <c r="C40" i="7"/>
  <c r="C31" i="7"/>
  <c r="C28" i="7"/>
  <c r="C19" i="7"/>
  <c r="C12" i="7"/>
  <c r="C23" i="7"/>
  <c r="C4" i="7"/>
  <c r="C7" i="7"/>
  <c r="C25" i="7"/>
  <c r="C3" i="7"/>
  <c r="C26" i="7"/>
  <c r="C17" i="7"/>
  <c r="C27" i="7"/>
  <c r="C48" i="7"/>
  <c r="C8" i="7"/>
  <c r="C32" i="7"/>
  <c r="C38" i="7"/>
  <c r="C2" i="7"/>
  <c r="C43" i="7"/>
  <c r="C37" i="7"/>
  <c r="C35" i="7"/>
  <c r="C46" i="7"/>
  <c r="C9" i="7"/>
  <c r="C22" i="7"/>
  <c r="C36" i="7"/>
  <c r="C11" i="7"/>
  <c r="C10" i="7"/>
  <c r="C45" i="7"/>
  <c r="C14" i="7"/>
  <c r="C5" i="7"/>
  <c r="C44" i="7"/>
  <c r="C47" i="7"/>
  <c r="C39" i="7"/>
  <c r="C24" i="7"/>
  <c r="C20" i="7"/>
  <c r="C21" i="7"/>
  <c r="C29" i="7"/>
  <c r="C13" i="7"/>
  <c r="C16" i="7"/>
  <c r="C3" i="6"/>
  <c r="J3" i="6" s="1"/>
  <c r="C4" i="6"/>
  <c r="E4" i="6" s="1"/>
  <c r="C5" i="6"/>
  <c r="H5" i="6" s="1"/>
  <c r="C6" i="6"/>
  <c r="H6" i="6" s="1"/>
  <c r="C7" i="6"/>
  <c r="H7" i="6" s="1"/>
  <c r="C8" i="6"/>
  <c r="H8" i="6" s="1"/>
  <c r="C9" i="6"/>
  <c r="H9" i="6" s="1"/>
  <c r="C10" i="6"/>
  <c r="H10" i="6" s="1"/>
  <c r="C11" i="6"/>
  <c r="G11" i="6" s="1"/>
  <c r="C12" i="6"/>
  <c r="G12" i="6" s="1"/>
  <c r="C13" i="6"/>
  <c r="G13" i="6" s="1"/>
  <c r="C14" i="6"/>
  <c r="H14" i="6" s="1"/>
  <c r="C15" i="6"/>
  <c r="H15" i="6" s="1"/>
  <c r="C16" i="6"/>
  <c r="H16" i="6" s="1"/>
  <c r="C17" i="6"/>
  <c r="H17" i="6" s="1"/>
  <c r="C18" i="6"/>
  <c r="H18" i="6" s="1"/>
  <c r="C19" i="6"/>
  <c r="H19" i="6" s="1"/>
  <c r="C20" i="6"/>
  <c r="H20" i="6" s="1"/>
  <c r="C21" i="6"/>
  <c r="H21" i="6" s="1"/>
  <c r="C22" i="6"/>
  <c r="H22" i="6" s="1"/>
  <c r="C23" i="6"/>
  <c r="H23" i="6" s="1"/>
  <c r="C24" i="6"/>
  <c r="H24" i="6" s="1"/>
  <c r="C25" i="6"/>
  <c r="H25" i="6" s="1"/>
  <c r="C26" i="6"/>
  <c r="H26" i="6" s="1"/>
  <c r="C27" i="6"/>
  <c r="H27" i="6" s="1"/>
  <c r="C28" i="6"/>
  <c r="H28" i="6" s="1"/>
  <c r="C29" i="6"/>
  <c r="H29" i="6" s="1"/>
  <c r="C30" i="6"/>
  <c r="H30" i="6" s="1"/>
  <c r="C31" i="6"/>
  <c r="H31" i="6" s="1"/>
  <c r="C32" i="6"/>
  <c r="H32" i="6" s="1"/>
  <c r="C33" i="6"/>
  <c r="H33" i="6" s="1"/>
  <c r="C34" i="6"/>
  <c r="H34" i="6" s="1"/>
  <c r="C35" i="6"/>
  <c r="H35" i="6" s="1"/>
  <c r="C36" i="6"/>
  <c r="H36" i="6" s="1"/>
  <c r="C37" i="6"/>
  <c r="H37" i="6" s="1"/>
  <c r="C38" i="6"/>
  <c r="H38" i="6" s="1"/>
  <c r="C39" i="6"/>
  <c r="H39" i="6" s="1"/>
  <c r="C40" i="6"/>
  <c r="H40" i="6" s="1"/>
  <c r="C41" i="6"/>
  <c r="H41" i="6" s="1"/>
  <c r="C42" i="6"/>
  <c r="H42" i="6" s="1"/>
  <c r="C43" i="6"/>
  <c r="H43" i="6" s="1"/>
  <c r="C44" i="6"/>
  <c r="H44" i="6" s="1"/>
  <c r="C45" i="6"/>
  <c r="H45" i="6" s="1"/>
  <c r="C46" i="6"/>
  <c r="J46" i="6" s="1"/>
  <c r="C47" i="6"/>
  <c r="H47" i="6" s="1"/>
  <c r="C48" i="6"/>
  <c r="H48" i="6" s="1"/>
  <c r="C49" i="6"/>
  <c r="H49" i="6" s="1"/>
  <c r="C50" i="6"/>
  <c r="H50" i="6" s="1"/>
  <c r="C51" i="6"/>
  <c r="H51" i="6" s="1"/>
  <c r="C52" i="6"/>
  <c r="H52" i="6" s="1"/>
  <c r="C53" i="6"/>
  <c r="H53" i="6" s="1"/>
  <c r="C54" i="6"/>
  <c r="H54" i="6" s="1"/>
  <c r="C55" i="6"/>
  <c r="G55" i="6" s="1"/>
  <c r="C56" i="6"/>
  <c r="H56" i="6" s="1"/>
  <c r="C57" i="6"/>
  <c r="H57" i="6" s="1"/>
  <c r="C58" i="6"/>
  <c r="H58" i="6" s="1"/>
  <c r="C59" i="6"/>
  <c r="H59" i="6" s="1"/>
  <c r="C60" i="6"/>
  <c r="H60" i="6" s="1"/>
  <c r="C61" i="6"/>
  <c r="H61" i="6" s="1"/>
  <c r="C62" i="6"/>
  <c r="H62" i="6" s="1"/>
  <c r="C63" i="6"/>
  <c r="H63" i="6" s="1"/>
  <c r="C64" i="6"/>
  <c r="H64" i="6" s="1"/>
  <c r="C65" i="6"/>
  <c r="H65" i="6" s="1"/>
  <c r="C66" i="6"/>
  <c r="H66" i="6" s="1"/>
  <c r="C67" i="6"/>
  <c r="H67" i="6" s="1"/>
  <c r="C68" i="6"/>
  <c r="H68" i="6" s="1"/>
  <c r="C69" i="6"/>
  <c r="E69" i="6" s="1"/>
  <c r="C70" i="6"/>
  <c r="H70" i="6" s="1"/>
  <c r="C71" i="6"/>
  <c r="H71" i="6" s="1"/>
  <c r="C72" i="6"/>
  <c r="H72" i="6" s="1"/>
  <c r="C73" i="6"/>
  <c r="H73" i="6" s="1"/>
  <c r="C74" i="6"/>
  <c r="H74" i="6" s="1"/>
  <c r="C75" i="6"/>
  <c r="H75" i="6" s="1"/>
  <c r="C76" i="6"/>
  <c r="H76" i="6" s="1"/>
  <c r="C77" i="6"/>
  <c r="H77" i="6" s="1"/>
  <c r="C78" i="6"/>
  <c r="H78" i="6" s="1"/>
  <c r="C79" i="6"/>
  <c r="H79" i="6" s="1"/>
  <c r="C80" i="6"/>
  <c r="H80" i="6" s="1"/>
  <c r="C81" i="6"/>
  <c r="H81" i="6" s="1"/>
  <c r="C82" i="6"/>
  <c r="H82" i="6" s="1"/>
  <c r="C83" i="6"/>
  <c r="H83" i="6" s="1"/>
  <c r="C84" i="6"/>
  <c r="H84" i="6" s="1"/>
  <c r="C85" i="6"/>
  <c r="H85" i="6" s="1"/>
  <c r="C86" i="6"/>
  <c r="H86" i="6" s="1"/>
  <c r="C87" i="6"/>
  <c r="H87" i="6" s="1"/>
  <c r="C88" i="6"/>
  <c r="H88" i="6" s="1"/>
  <c r="C89" i="6"/>
  <c r="H89" i="6" s="1"/>
  <c r="C90" i="6"/>
  <c r="H90" i="6" s="1"/>
  <c r="C91" i="6"/>
  <c r="H91" i="6" s="1"/>
  <c r="C92" i="6"/>
  <c r="H92" i="6" s="1"/>
  <c r="C93" i="6"/>
  <c r="H93" i="6" s="1"/>
  <c r="C94" i="6"/>
  <c r="H94" i="6" s="1"/>
  <c r="C95" i="6"/>
  <c r="H95" i="6" s="1"/>
  <c r="C96" i="6"/>
  <c r="H96" i="6" s="1"/>
  <c r="C97" i="6"/>
  <c r="H97" i="6" s="1"/>
  <c r="C98" i="6"/>
  <c r="H98" i="6" s="1"/>
  <c r="C99" i="6"/>
  <c r="H99" i="6" s="1"/>
  <c r="C100" i="6"/>
  <c r="H100" i="6" s="1"/>
  <c r="C101" i="6"/>
  <c r="H101" i="6" s="1"/>
  <c r="C102" i="6"/>
  <c r="H102" i="6" s="1"/>
  <c r="C103" i="6"/>
  <c r="H103" i="6" s="1"/>
  <c r="C104" i="6"/>
  <c r="H104" i="6" s="1"/>
  <c r="C105" i="6"/>
  <c r="H105" i="6" s="1"/>
  <c r="C106" i="6"/>
  <c r="H106" i="6" s="1"/>
  <c r="C107" i="6"/>
  <c r="H107" i="6" s="1"/>
  <c r="C108" i="6"/>
  <c r="H108" i="6" s="1"/>
  <c r="C109" i="6"/>
  <c r="H109" i="6" s="1"/>
  <c r="C110" i="6"/>
  <c r="H110" i="6" s="1"/>
  <c r="C111" i="6"/>
  <c r="H111" i="6" s="1"/>
  <c r="C112" i="6"/>
  <c r="H112" i="6" s="1"/>
  <c r="C113" i="6"/>
  <c r="H113" i="6" s="1"/>
  <c r="C114" i="6"/>
  <c r="H114" i="6" s="1"/>
  <c r="C115" i="6"/>
  <c r="H115" i="6" s="1"/>
  <c r="C116" i="6"/>
  <c r="H116" i="6" s="1"/>
  <c r="C117" i="6"/>
  <c r="H117" i="6" s="1"/>
  <c r="C118" i="6"/>
  <c r="H118" i="6" s="1"/>
  <c r="C119" i="6"/>
  <c r="H119" i="6" s="1"/>
  <c r="C120" i="6"/>
  <c r="H120" i="6" s="1"/>
  <c r="C121" i="6"/>
  <c r="H121" i="6" s="1"/>
  <c r="C2" i="6"/>
  <c r="I2" i="6" s="1"/>
  <c r="C3" i="5"/>
  <c r="G3" i="5" s="1"/>
  <c r="C4" i="5"/>
  <c r="G4" i="5" s="1"/>
  <c r="C5" i="5"/>
  <c r="F5" i="5" s="1"/>
  <c r="C6" i="5"/>
  <c r="F6" i="5" s="1"/>
  <c r="C7" i="5"/>
  <c r="C8" i="5"/>
  <c r="C9" i="5"/>
  <c r="C10" i="5"/>
  <c r="C11" i="5"/>
  <c r="H11" i="5" s="1"/>
  <c r="C12" i="5"/>
  <c r="H12" i="5" s="1"/>
  <c r="C13" i="5"/>
  <c r="G13" i="5" s="1"/>
  <c r="C14" i="5"/>
  <c r="C15" i="5"/>
  <c r="I15" i="5" s="1"/>
  <c r="C16" i="5"/>
  <c r="G16" i="5" s="1"/>
  <c r="C17" i="5"/>
  <c r="G17" i="5" s="1"/>
  <c r="C18" i="5"/>
  <c r="G18" i="5" s="1"/>
  <c r="C19" i="5"/>
  <c r="G19" i="5" s="1"/>
  <c r="C20" i="5"/>
  <c r="G20" i="5" s="1"/>
  <c r="C21" i="5"/>
  <c r="I21" i="5" s="1"/>
  <c r="C22" i="5"/>
  <c r="C23" i="5"/>
  <c r="C24" i="5"/>
  <c r="C25" i="5"/>
  <c r="F25" i="5" s="1"/>
  <c r="C26" i="5"/>
  <c r="F26" i="5" s="1"/>
  <c r="C27" i="5"/>
  <c r="I27" i="5" s="1"/>
  <c r="C28" i="5"/>
  <c r="F28" i="5" s="1"/>
  <c r="C29" i="5"/>
  <c r="C30" i="5"/>
  <c r="F30" i="5" s="1"/>
  <c r="C31" i="5"/>
  <c r="C32" i="5"/>
  <c r="F32" i="5" s="1"/>
  <c r="C33" i="5"/>
  <c r="H33" i="5" s="1"/>
  <c r="C34" i="5"/>
  <c r="H34" i="5" s="1"/>
  <c r="C35" i="5"/>
  <c r="G35" i="5" s="1"/>
  <c r="C36" i="5"/>
  <c r="I36" i="5" s="1"/>
  <c r="C37" i="5"/>
  <c r="G37" i="5" s="1"/>
  <c r="C38" i="5"/>
  <c r="G38" i="5" s="1"/>
  <c r="C39" i="5"/>
  <c r="H39" i="5" s="1"/>
  <c r="C40" i="5"/>
  <c r="H40" i="5" s="1"/>
  <c r="C41" i="5"/>
  <c r="C42" i="5"/>
  <c r="H42" i="5" s="1"/>
  <c r="C43" i="5"/>
  <c r="G43" i="5" s="1"/>
  <c r="C44" i="5"/>
  <c r="G44" i="5" s="1"/>
  <c r="C45" i="5"/>
  <c r="C46" i="5"/>
  <c r="C47" i="5"/>
  <c r="C48" i="5"/>
  <c r="C49" i="5"/>
  <c r="C50" i="5"/>
  <c r="F50" i="5" s="1"/>
  <c r="C51" i="5"/>
  <c r="C52" i="5"/>
  <c r="G52" i="5" s="1"/>
  <c r="C53" i="5"/>
  <c r="H53" i="5" s="1"/>
  <c r="C54" i="5"/>
  <c r="F54" i="5" s="1"/>
  <c r="C55" i="5"/>
  <c r="F55" i="5" s="1"/>
  <c r="C56" i="5"/>
  <c r="C57" i="5"/>
  <c r="F57" i="5" s="1"/>
  <c r="C58" i="5"/>
  <c r="I58" i="5" s="1"/>
  <c r="C59" i="5"/>
  <c r="G59" i="5" s="1"/>
  <c r="C60" i="5"/>
  <c r="C61" i="5"/>
  <c r="C62" i="5"/>
  <c r="H62" i="5" s="1"/>
  <c r="C63" i="5"/>
  <c r="I63" i="5" s="1"/>
  <c r="C64" i="5"/>
  <c r="F64" i="5" s="1"/>
  <c r="C65" i="5"/>
  <c r="G65" i="5" s="1"/>
  <c r="C66" i="5"/>
  <c r="C67" i="5"/>
  <c r="I67" i="5" s="1"/>
  <c r="C68" i="5"/>
  <c r="C69" i="5"/>
  <c r="H69" i="5" s="1"/>
  <c r="C70" i="5"/>
  <c r="C71" i="5"/>
  <c r="H71" i="5" s="1"/>
  <c r="C72" i="5"/>
  <c r="H72" i="5" s="1"/>
  <c r="C73" i="5"/>
  <c r="C74" i="5"/>
  <c r="C75" i="5"/>
  <c r="C76" i="5"/>
  <c r="C77" i="5"/>
  <c r="C78" i="5"/>
  <c r="C79" i="5"/>
  <c r="C80" i="5"/>
  <c r="I80" i="5" s="1"/>
  <c r="C81" i="5"/>
  <c r="I81" i="5" s="1"/>
  <c r="C82" i="5"/>
  <c r="I82" i="5" s="1"/>
  <c r="C83" i="5"/>
  <c r="I83" i="5" s="1"/>
  <c r="C84" i="5"/>
  <c r="I84" i="5" s="1"/>
  <c r="C85" i="5"/>
  <c r="C86" i="5"/>
  <c r="C87" i="5"/>
  <c r="C88" i="5"/>
  <c r="C89" i="5"/>
  <c r="C90" i="5"/>
  <c r="C91" i="5"/>
  <c r="C92" i="5"/>
  <c r="C93" i="5"/>
  <c r="C94" i="5"/>
  <c r="F94" i="5" s="1"/>
  <c r="C95" i="5"/>
  <c r="H95" i="5" s="1"/>
  <c r="C96" i="5"/>
  <c r="F96" i="5" s="1"/>
  <c r="C97" i="5"/>
  <c r="F97" i="5" s="1"/>
  <c r="C98" i="5"/>
  <c r="G98" i="5" s="1"/>
  <c r="C99" i="5"/>
  <c r="G99" i="5" s="1"/>
  <c r="C100" i="5"/>
  <c r="C101" i="5"/>
  <c r="G101" i="5" s="1"/>
  <c r="C102" i="5"/>
  <c r="F102" i="5" s="1"/>
  <c r="C103" i="5"/>
  <c r="C104" i="5"/>
  <c r="C105" i="5"/>
  <c r="H105" i="5" s="1"/>
  <c r="C106" i="5"/>
  <c r="C107" i="5"/>
  <c r="G107" i="5" s="1"/>
  <c r="C108" i="5"/>
  <c r="G108" i="5" s="1"/>
  <c r="C109" i="5"/>
  <c r="C110" i="5"/>
  <c r="H110" i="5" s="1"/>
  <c r="C111" i="5"/>
  <c r="C112" i="5"/>
  <c r="I112" i="5" s="1"/>
  <c r="C113" i="5"/>
  <c r="F113" i="5" s="1"/>
  <c r="C114" i="5"/>
  <c r="I114" i="5" s="1"/>
  <c r="C115" i="5"/>
  <c r="C116" i="5"/>
  <c r="I116" i="5" s="1"/>
  <c r="C117" i="5"/>
  <c r="G117" i="5" s="1"/>
  <c r="C118" i="5"/>
  <c r="I118" i="5" s="1"/>
  <c r="C119" i="5"/>
  <c r="C120" i="5"/>
  <c r="C121" i="5"/>
  <c r="C122" i="5"/>
  <c r="C123" i="5"/>
  <c r="C124" i="5"/>
  <c r="C125" i="5"/>
  <c r="C126" i="5"/>
  <c r="C127" i="5"/>
  <c r="C128" i="5"/>
  <c r="C129" i="5"/>
  <c r="I129" i="5" s="1"/>
  <c r="C130" i="5"/>
  <c r="I130" i="5" s="1"/>
  <c r="C131" i="5"/>
  <c r="I131" i="5" s="1"/>
  <c r="C132" i="5"/>
  <c r="C133" i="5"/>
  <c r="F133" i="5" s="1"/>
  <c r="C134" i="5"/>
  <c r="C135" i="5"/>
  <c r="C136" i="5"/>
  <c r="C137" i="5"/>
  <c r="C138" i="5"/>
  <c r="C139" i="5"/>
  <c r="C140" i="5"/>
  <c r="C141" i="5"/>
  <c r="G141" i="5" s="1"/>
  <c r="C142" i="5"/>
  <c r="C143" i="5"/>
  <c r="C144" i="5"/>
  <c r="C145" i="5"/>
  <c r="G145" i="5" s="1"/>
  <c r="C146" i="5"/>
  <c r="H146" i="5" s="1"/>
  <c r="C147" i="5"/>
  <c r="C148" i="5"/>
  <c r="G148" i="5" s="1"/>
  <c r="C149" i="5"/>
  <c r="I149" i="5" s="1"/>
  <c r="C150" i="5"/>
  <c r="I150" i="5" s="1"/>
  <c r="C151" i="5"/>
  <c r="C152" i="5"/>
  <c r="I152" i="5" s="1"/>
  <c r="C153" i="5"/>
  <c r="C154" i="5"/>
  <c r="G154" i="5" s="1"/>
  <c r="C155" i="5"/>
  <c r="C156" i="5"/>
  <c r="I156" i="5" s="1"/>
  <c r="C157" i="5"/>
  <c r="F157" i="5" s="1"/>
  <c r="C158" i="5"/>
  <c r="C159" i="5"/>
  <c r="C160" i="5"/>
  <c r="C161" i="5"/>
  <c r="F161" i="5" s="1"/>
  <c r="C162" i="5"/>
  <c r="F162" i="5" s="1"/>
  <c r="C163" i="5"/>
  <c r="C164" i="5"/>
  <c r="C165" i="5"/>
  <c r="H165" i="5" s="1"/>
  <c r="C166" i="5"/>
  <c r="C167" i="5"/>
  <c r="C168" i="5"/>
  <c r="C169" i="5"/>
  <c r="C170" i="5"/>
  <c r="C171" i="5"/>
  <c r="C172" i="5"/>
  <c r="G172" i="5" s="1"/>
  <c r="C173" i="5"/>
  <c r="I173" i="5" s="1"/>
  <c r="C174" i="5"/>
  <c r="F174" i="5" s="1"/>
  <c r="C175" i="5"/>
  <c r="I175" i="5" s="1"/>
  <c r="C176" i="5"/>
  <c r="F176" i="5" s="1"/>
  <c r="C177" i="5"/>
  <c r="G177" i="5" s="1"/>
  <c r="C178" i="5"/>
  <c r="H178" i="5" s="1"/>
  <c r="C179" i="5"/>
  <c r="G179" i="5" s="1"/>
  <c r="C180" i="5"/>
  <c r="G180" i="5" s="1"/>
  <c r="C181" i="5"/>
  <c r="F181" i="5" s="1"/>
  <c r="C182" i="5"/>
  <c r="H182" i="5" s="1"/>
  <c r="C183" i="5"/>
  <c r="C184" i="5"/>
  <c r="C185" i="5"/>
  <c r="F185" i="5" s="1"/>
  <c r="C186" i="5"/>
  <c r="F186" i="5" s="1"/>
  <c r="C187" i="5"/>
  <c r="C188" i="5"/>
  <c r="C189" i="5"/>
  <c r="C190" i="5"/>
  <c r="H190" i="5" s="1"/>
  <c r="C191" i="5"/>
  <c r="I191" i="5" s="1"/>
  <c r="C192" i="5"/>
  <c r="F192" i="5" s="1"/>
  <c r="C193" i="5"/>
  <c r="H193" i="5" s="1"/>
  <c r="C194" i="5"/>
  <c r="C195" i="5"/>
  <c r="C196" i="5"/>
  <c r="I196" i="5" s="1"/>
  <c r="C197" i="5"/>
  <c r="F197" i="5" s="1"/>
  <c r="C198" i="5"/>
  <c r="I198" i="5" s="1"/>
  <c r="C199" i="5"/>
  <c r="H199" i="5" s="1"/>
  <c r="C200" i="5"/>
  <c r="C201" i="5"/>
  <c r="C202" i="5"/>
  <c r="C203" i="5"/>
  <c r="F203" i="5" s="1"/>
  <c r="C204" i="5"/>
  <c r="F204" i="5" s="1"/>
  <c r="C205" i="5"/>
  <c r="C206" i="5"/>
  <c r="C207" i="5"/>
  <c r="C208" i="5"/>
  <c r="I208" i="5" s="1"/>
  <c r="C209" i="5"/>
  <c r="H209" i="5" s="1"/>
  <c r="C210" i="5"/>
  <c r="G210" i="5" s="1"/>
  <c r="C211" i="5"/>
  <c r="I211" i="5" s="1"/>
  <c r="C212" i="5"/>
  <c r="G212" i="5" s="1"/>
  <c r="C213" i="5"/>
  <c r="G213" i="5" s="1"/>
  <c r="C214" i="5"/>
  <c r="H214" i="5" s="1"/>
  <c r="C215" i="5"/>
  <c r="C216" i="5"/>
  <c r="C217" i="5"/>
  <c r="C218" i="5"/>
  <c r="C219" i="5"/>
  <c r="H219" i="5" s="1"/>
  <c r="C220" i="5"/>
  <c r="C221" i="5"/>
  <c r="C222" i="5"/>
  <c r="F222" i="5" s="1"/>
  <c r="C223" i="5"/>
  <c r="C224" i="5"/>
  <c r="G224" i="5" s="1"/>
  <c r="C225" i="5"/>
  <c r="F225" i="5" s="1"/>
  <c r="C226" i="5"/>
  <c r="F226" i="5" s="1"/>
  <c r="C227" i="5"/>
  <c r="I227" i="5" s="1"/>
  <c r="C228" i="5"/>
  <c r="G228" i="5" s="1"/>
  <c r="C229" i="5"/>
  <c r="H229" i="5" s="1"/>
  <c r="C230" i="5"/>
  <c r="I230" i="5" s="1"/>
  <c r="C231" i="5"/>
  <c r="H231" i="5" s="1"/>
  <c r="C232" i="5"/>
  <c r="H232" i="5" s="1"/>
  <c r="C233" i="5"/>
  <c r="H233" i="5" s="1"/>
  <c r="C234" i="5"/>
  <c r="I234" i="5" s="1"/>
  <c r="C235" i="5"/>
  <c r="I235" i="5" s="1"/>
  <c r="C236" i="5"/>
  <c r="C237" i="5"/>
  <c r="F237" i="5" s="1"/>
  <c r="C238" i="5"/>
  <c r="F238" i="5" s="1"/>
  <c r="C239" i="5"/>
  <c r="F239" i="5" s="1"/>
  <c r="C240" i="5"/>
  <c r="C241" i="5"/>
  <c r="F241" i="5" s="1"/>
  <c r="C242" i="5"/>
  <c r="C243" i="5"/>
  <c r="C244" i="5"/>
  <c r="C245" i="5"/>
  <c r="G245" i="5" s="1"/>
  <c r="C246" i="5"/>
  <c r="F246" i="5" s="1"/>
  <c r="C247" i="5"/>
  <c r="F247" i="5" s="1"/>
  <c r="C248" i="5"/>
  <c r="F248" i="5" s="1"/>
  <c r="C249" i="5"/>
  <c r="C250" i="5"/>
  <c r="C251" i="5"/>
  <c r="C252" i="5"/>
  <c r="C253" i="5"/>
  <c r="C254" i="5"/>
  <c r="H254" i="5" s="1"/>
  <c r="C255" i="5"/>
  <c r="I255" i="5" s="1"/>
  <c r="C256" i="5"/>
  <c r="I256" i="5" s="1"/>
  <c r="C257" i="5"/>
  <c r="I257" i="5" s="1"/>
  <c r="C258" i="5"/>
  <c r="I258" i="5" s="1"/>
  <c r="C259" i="5"/>
  <c r="C260" i="5"/>
  <c r="C261" i="5"/>
  <c r="H261" i="5" s="1"/>
  <c r="C262" i="5"/>
  <c r="C263" i="5"/>
  <c r="C264" i="5"/>
  <c r="C265" i="5"/>
  <c r="C266" i="5"/>
  <c r="I266" i="5" s="1"/>
  <c r="C267" i="5"/>
  <c r="H267" i="5" s="1"/>
  <c r="C268" i="5"/>
  <c r="I268" i="5" s="1"/>
  <c r="C269" i="5"/>
  <c r="G269" i="5" s="1"/>
  <c r="C270" i="5"/>
  <c r="C271" i="5"/>
  <c r="F271" i="5" s="1"/>
  <c r="C272" i="5"/>
  <c r="G272" i="5" s="1"/>
  <c r="C273" i="5"/>
  <c r="C274" i="5"/>
  <c r="C275" i="5"/>
  <c r="I275" i="5" s="1"/>
  <c r="C276" i="5"/>
  <c r="I276" i="5" s="1"/>
  <c r="C277" i="5"/>
  <c r="H277" i="5" s="1"/>
  <c r="C278" i="5"/>
  <c r="H278" i="5" s="1"/>
  <c r="C279" i="5"/>
  <c r="C280" i="5"/>
  <c r="C281" i="5"/>
  <c r="H281" i="5" s="1"/>
  <c r="C282" i="5"/>
  <c r="F282" i="5" s="1"/>
  <c r="C283" i="5"/>
  <c r="F283" i="5" s="1"/>
  <c r="C284" i="5"/>
  <c r="G284" i="5" s="1"/>
  <c r="C2" i="5"/>
  <c r="C16" i="3"/>
  <c r="C12" i="3"/>
  <c r="C7" i="3"/>
  <c r="C38" i="3"/>
  <c r="C30" i="3"/>
  <c r="C40" i="3"/>
  <c r="C11" i="3"/>
  <c r="C4" i="3"/>
  <c r="C34" i="3"/>
  <c r="C35" i="3"/>
  <c r="C42" i="3"/>
  <c r="C17" i="3"/>
  <c r="C39" i="3"/>
  <c r="C18" i="3"/>
  <c r="C24" i="3"/>
  <c r="C5" i="3"/>
  <c r="C22" i="3"/>
  <c r="C28" i="3"/>
  <c r="C36" i="3"/>
  <c r="C23" i="3"/>
  <c r="C6" i="3"/>
  <c r="C2" i="3"/>
  <c r="C26" i="3"/>
  <c r="C13" i="3"/>
  <c r="C32" i="3"/>
  <c r="C10" i="3"/>
  <c r="C41" i="3"/>
  <c r="C37" i="3"/>
  <c r="C29" i="3"/>
  <c r="C9" i="3"/>
  <c r="C20" i="3"/>
  <c r="C27" i="3"/>
  <c r="C25" i="3"/>
  <c r="C21" i="3"/>
  <c r="C15" i="3"/>
  <c r="C19" i="3"/>
  <c r="C31" i="3"/>
  <c r="C14" i="3"/>
  <c r="C3" i="3"/>
  <c r="C8" i="3"/>
  <c r="C33" i="3"/>
  <c r="C20" i="4"/>
  <c r="C41" i="4"/>
  <c r="C12" i="4"/>
  <c r="C23" i="4"/>
  <c r="C30" i="4"/>
  <c r="C28" i="4"/>
  <c r="C39" i="4"/>
  <c r="C46" i="4"/>
  <c r="C47" i="4"/>
  <c r="C26" i="4"/>
  <c r="C5" i="4"/>
  <c r="C45" i="4"/>
  <c r="C18" i="4"/>
  <c r="C27" i="4"/>
  <c r="C2" i="4"/>
  <c r="C6" i="4"/>
  <c r="C9" i="4"/>
  <c r="C33" i="4"/>
  <c r="C38" i="4"/>
  <c r="C13" i="4"/>
  <c r="C24" i="4"/>
  <c r="C40" i="4"/>
  <c r="C42" i="4"/>
  <c r="C49" i="4"/>
  <c r="C19" i="4"/>
  <c r="C22" i="4"/>
  <c r="C32" i="4"/>
  <c r="C17" i="4"/>
  <c r="C29" i="4"/>
  <c r="C51" i="4"/>
  <c r="C21" i="4"/>
  <c r="C3" i="4"/>
  <c r="C7" i="4"/>
  <c r="C4" i="4"/>
  <c r="C16" i="4"/>
  <c r="C50" i="4"/>
  <c r="C10" i="4"/>
  <c r="C11" i="4"/>
  <c r="C44" i="4"/>
  <c r="C48" i="4"/>
  <c r="C8" i="4"/>
  <c r="C35" i="4"/>
  <c r="C37" i="4"/>
  <c r="C34" i="4"/>
  <c r="C43" i="4"/>
  <c r="C14" i="4"/>
  <c r="C31" i="4"/>
  <c r="C25" i="4"/>
  <c r="C15" i="4"/>
  <c r="C36" i="4"/>
  <c r="C92" i="2"/>
  <c r="C73" i="2"/>
  <c r="C87" i="2"/>
  <c r="C85" i="2"/>
  <c r="C76" i="2"/>
  <c r="C82" i="2"/>
  <c r="C97" i="2"/>
  <c r="C72" i="2"/>
  <c r="C104" i="2"/>
  <c r="C71" i="2"/>
  <c r="C105" i="2"/>
  <c r="C89" i="2"/>
  <c r="C103" i="2"/>
  <c r="C110" i="2"/>
  <c r="C61" i="2"/>
  <c r="C93" i="2"/>
  <c r="C91" i="2"/>
  <c r="C57" i="2"/>
  <c r="C56" i="2"/>
  <c r="C96" i="2"/>
  <c r="C83" i="2"/>
  <c r="C106" i="2"/>
  <c r="C69" i="2"/>
  <c r="C90" i="2"/>
  <c r="C70" i="2"/>
  <c r="C94" i="2"/>
  <c r="C55" i="2"/>
  <c r="C88" i="2"/>
  <c r="C58" i="2"/>
  <c r="C59" i="2"/>
  <c r="C67" i="2"/>
  <c r="C107" i="2"/>
  <c r="C98" i="2"/>
  <c r="C81" i="2"/>
  <c r="C53" i="2"/>
  <c r="C111" i="2"/>
  <c r="C75" i="2"/>
  <c r="C66" i="2"/>
  <c r="C95" i="2"/>
  <c r="C100" i="2"/>
  <c r="C84" i="2"/>
  <c r="C108" i="2"/>
  <c r="C109" i="2"/>
  <c r="C80" i="2"/>
  <c r="C99" i="2"/>
  <c r="C65" i="2"/>
  <c r="C77" i="2"/>
  <c r="C79" i="2"/>
  <c r="C64" i="2"/>
  <c r="C78" i="2"/>
  <c r="C74" i="2"/>
  <c r="C60" i="2"/>
  <c r="C102" i="2"/>
  <c r="C41" i="2"/>
  <c r="C37" i="2"/>
  <c r="C30" i="2"/>
  <c r="C25" i="2"/>
  <c r="C43" i="2"/>
  <c r="C35" i="2"/>
  <c r="C62" i="2"/>
  <c r="C86" i="2"/>
  <c r="C15" i="2"/>
  <c r="C24" i="2"/>
  <c r="C2" i="2"/>
  <c r="C21" i="2"/>
  <c r="C6" i="2"/>
  <c r="C47" i="2"/>
  <c r="C16" i="2"/>
  <c r="C19" i="2"/>
  <c r="C27" i="2"/>
  <c r="C7" i="2"/>
  <c r="C13" i="2"/>
  <c r="C9" i="2"/>
  <c r="C40" i="2"/>
  <c r="C17" i="2"/>
  <c r="C18" i="2"/>
  <c r="C48" i="2"/>
  <c r="C33" i="2"/>
  <c r="C50" i="2"/>
  <c r="C22" i="2"/>
  <c r="C10" i="2"/>
  <c r="C12" i="2"/>
  <c r="C5" i="2"/>
  <c r="C51" i="2"/>
  <c r="C14" i="2"/>
  <c r="C26" i="2"/>
  <c r="C49" i="2"/>
  <c r="C42" i="2"/>
  <c r="C11" i="2"/>
  <c r="C45" i="2"/>
  <c r="C3" i="2"/>
  <c r="C8" i="2"/>
  <c r="C32" i="2"/>
  <c r="C31" i="2"/>
  <c r="C44" i="2"/>
  <c r="C68" i="2"/>
  <c r="C20" i="2"/>
  <c r="C34" i="2"/>
  <c r="C36" i="2"/>
  <c r="C54" i="2"/>
  <c r="C4" i="2"/>
  <c r="C63" i="2"/>
  <c r="C23" i="2"/>
  <c r="C29" i="2"/>
  <c r="C39" i="2"/>
  <c r="C28" i="2"/>
  <c r="C46" i="2"/>
  <c r="C38" i="2"/>
  <c r="C101" i="2"/>
  <c r="C52" i="2"/>
  <c r="D60" i="5" l="1"/>
  <c r="D188" i="5"/>
  <c r="F281" i="5"/>
  <c r="I43" i="5"/>
  <c r="F105" i="5"/>
  <c r="F27" i="5"/>
  <c r="H43" i="5"/>
  <c r="I212" i="5"/>
  <c r="H145" i="5"/>
  <c r="I209" i="5"/>
  <c r="I210" i="5"/>
  <c r="I199" i="5"/>
  <c r="G112" i="5"/>
  <c r="I40" i="5"/>
  <c r="I39" i="5"/>
  <c r="H258" i="5"/>
  <c r="I13" i="5"/>
  <c r="H257" i="5"/>
  <c r="I148" i="5"/>
  <c r="G113" i="5"/>
  <c r="E281" i="19"/>
  <c r="F281" i="19" s="1"/>
  <c r="G281" i="19" s="1" a="1"/>
  <c r="G281" i="19" s="1"/>
  <c r="E234" i="19"/>
  <c r="F234" i="19" s="1"/>
  <c r="G234" i="19" s="1" a="1"/>
  <c r="G234" i="19" s="1"/>
  <c r="E226" i="19"/>
  <c r="F226" i="19" s="1"/>
  <c r="G226" i="19" s="1" a="1"/>
  <c r="G226" i="19" s="1"/>
  <c r="E220" i="19"/>
  <c r="F220" i="19" s="1"/>
  <c r="G220" i="19" s="1" a="1"/>
  <c r="G220" i="19" s="1"/>
  <c r="E218" i="19"/>
  <c r="F218" i="19" s="1"/>
  <c r="G218" i="19" s="1" a="1"/>
  <c r="G218" i="19" s="1"/>
  <c r="E147" i="19"/>
  <c r="F147" i="19" s="1"/>
  <c r="G147" i="19" s="1" a="1"/>
  <c r="G147" i="19" s="1"/>
  <c r="E20" i="19"/>
  <c r="F20" i="19" s="1"/>
  <c r="G20" i="19" s="1" a="1"/>
  <c r="G20" i="19" s="1"/>
  <c r="D268" i="19"/>
  <c r="F268" i="19" s="1"/>
  <c r="G268" i="19" s="1" a="1"/>
  <c r="G268" i="19" s="1"/>
  <c r="D204" i="19"/>
  <c r="F204" i="19" s="1"/>
  <c r="G204" i="19" s="1" a="1"/>
  <c r="G204" i="19" s="1"/>
  <c r="D202" i="19"/>
  <c r="F202" i="19" s="1"/>
  <c r="G202" i="19" s="1" a="1"/>
  <c r="G202" i="19" s="1"/>
  <c r="E137" i="19"/>
  <c r="F137" i="19" s="1"/>
  <c r="G137" i="19" s="1" a="1"/>
  <c r="G137" i="19" s="1"/>
  <c r="D170" i="19"/>
  <c r="F170" i="19" s="1"/>
  <c r="G170" i="19" s="1" a="1"/>
  <c r="G170" i="19" s="1"/>
  <c r="E135" i="19"/>
  <c r="D126" i="19"/>
  <c r="F126" i="19" s="1"/>
  <c r="G126" i="19" s="1" a="1"/>
  <c r="G126" i="19" s="1"/>
  <c r="E136" i="19"/>
  <c r="F136" i="19" s="1"/>
  <c r="G136" i="19" s="1" a="1"/>
  <c r="G136" i="19" s="1"/>
  <c r="E108" i="19"/>
  <c r="F108" i="19" s="1"/>
  <c r="G108" i="19" s="1" a="1"/>
  <c r="G108" i="19" s="1"/>
  <c r="D122" i="19"/>
  <c r="F122" i="19" s="1"/>
  <c r="G122" i="19" s="1" a="1"/>
  <c r="G122" i="19" s="1"/>
  <c r="E217" i="19"/>
  <c r="F217" i="19" s="1"/>
  <c r="G217" i="19" s="1" a="1"/>
  <c r="G217" i="19" s="1"/>
  <c r="E215" i="19"/>
  <c r="F215" i="19" s="1"/>
  <c r="G215" i="19" s="1" a="1"/>
  <c r="G215" i="19" s="1"/>
  <c r="E103" i="19"/>
  <c r="F103" i="19" s="1"/>
  <c r="G103" i="19" s="1" a="1"/>
  <c r="G103" i="19" s="1"/>
  <c r="D119" i="19"/>
  <c r="F119" i="19" s="1"/>
  <c r="G119" i="19" s="1" a="1"/>
  <c r="G119" i="19" s="1"/>
  <c r="E46" i="19"/>
  <c r="F46" i="19" s="1"/>
  <c r="G46" i="19" s="1" a="1"/>
  <c r="G46" i="19" s="1"/>
  <c r="D105" i="19"/>
  <c r="F105" i="19" s="1"/>
  <c r="G105" i="19" s="1" a="1"/>
  <c r="G105" i="19" s="1"/>
  <c r="D201" i="19"/>
  <c r="F201" i="19" s="1"/>
  <c r="G201" i="19" s="1" a="1"/>
  <c r="G201" i="19" s="1"/>
  <c r="E25" i="19"/>
  <c r="F25" i="19" s="1"/>
  <c r="G25" i="19" s="1" a="1"/>
  <c r="G25" i="19" s="1"/>
  <c r="D82" i="19"/>
  <c r="F82" i="19" s="1"/>
  <c r="G82" i="19" s="1" a="1"/>
  <c r="G82" i="19" s="1"/>
  <c r="E21" i="19"/>
  <c r="F21" i="19" s="1"/>
  <c r="G21" i="19" s="1" a="1"/>
  <c r="G21" i="19" s="1"/>
  <c r="E7" i="19"/>
  <c r="F7" i="19" s="1"/>
  <c r="G7" i="19" s="1" a="1"/>
  <c r="G7" i="19" s="1"/>
  <c r="E23" i="19"/>
  <c r="F23" i="19" s="1"/>
  <c r="G23" i="19" s="1" a="1"/>
  <c r="G23" i="19" s="1"/>
  <c r="D74" i="19"/>
  <c r="F74" i="19" s="1"/>
  <c r="G74" i="19" s="1" a="1"/>
  <c r="G74" i="19" s="1"/>
  <c r="D79" i="19"/>
  <c r="F79" i="19" s="1"/>
  <c r="G79" i="19" s="1" a="1"/>
  <c r="G79" i="19" s="1"/>
  <c r="D78" i="19"/>
  <c r="F78" i="19" s="1"/>
  <c r="G78" i="19" s="1" a="1"/>
  <c r="G78" i="19" s="1"/>
  <c r="D177" i="19"/>
  <c r="F177" i="19" s="1"/>
  <c r="G177" i="19" s="1" a="1"/>
  <c r="G177" i="19" s="1"/>
  <c r="E183" i="19"/>
  <c r="F183" i="19" s="1"/>
  <c r="G183" i="19" s="1" a="1"/>
  <c r="G183" i="19" s="1"/>
  <c r="E93" i="19"/>
  <c r="F93" i="19" s="1"/>
  <c r="G93" i="19" s="1" a="1"/>
  <c r="G93" i="19" s="1"/>
  <c r="D174" i="19"/>
  <c r="F174" i="19" s="1"/>
  <c r="G174" i="19" s="1" a="1"/>
  <c r="G174" i="19" s="1"/>
  <c r="D71" i="19"/>
  <c r="F71" i="19" s="1"/>
  <c r="G71" i="19" s="1" a="1"/>
  <c r="G71" i="19" s="1"/>
  <c r="E280" i="19"/>
  <c r="F280" i="19" s="1"/>
  <c r="G280" i="19" s="1" a="1"/>
  <c r="G280" i="19" s="1"/>
  <c r="E175" i="19"/>
  <c r="F175" i="19" s="1"/>
  <c r="G175" i="19" s="1" a="1"/>
  <c r="G175" i="19" s="1"/>
  <c r="E92" i="19"/>
  <c r="F92" i="19" s="1"/>
  <c r="G92" i="19" s="1" a="1"/>
  <c r="G92" i="19" s="1"/>
  <c r="D261" i="19"/>
  <c r="F261" i="19" s="1"/>
  <c r="G261" i="19" s="1" a="1"/>
  <c r="G261" i="19" s="1"/>
  <c r="D172" i="19"/>
  <c r="F172" i="19" s="1"/>
  <c r="G172" i="19" s="1" a="1"/>
  <c r="G172" i="19" s="1"/>
  <c r="E237" i="19"/>
  <c r="F237" i="19" s="1"/>
  <c r="G237" i="19" s="1" a="1"/>
  <c r="G237" i="19" s="1"/>
  <c r="D271" i="19"/>
  <c r="F271" i="19" s="1"/>
  <c r="G271" i="19" s="1" a="1"/>
  <c r="G271" i="19" s="1"/>
  <c r="D259" i="19"/>
  <c r="F259" i="19" s="1"/>
  <c r="G259" i="19" s="1" a="1"/>
  <c r="G259" i="19" s="1"/>
  <c r="E258" i="19"/>
  <c r="F258" i="19" s="1"/>
  <c r="G258" i="19" s="1" a="1"/>
  <c r="G258" i="19" s="1"/>
  <c r="E173" i="19"/>
  <c r="F173" i="19" s="1"/>
  <c r="G173" i="19" s="1" a="1"/>
  <c r="G173" i="19" s="1"/>
  <c r="E67" i="19"/>
  <c r="F67" i="19" s="1"/>
  <c r="G67" i="19" s="1" a="1"/>
  <c r="G67" i="19" s="1"/>
  <c r="D249" i="19"/>
  <c r="F249" i="19" s="1"/>
  <c r="G249" i="19" s="1" a="1"/>
  <c r="G249" i="19" s="1"/>
  <c r="D167" i="19"/>
  <c r="F167" i="19" s="1"/>
  <c r="G167" i="19" s="1" a="1"/>
  <c r="G167" i="19" s="1"/>
  <c r="D28" i="19"/>
  <c r="F28" i="19" s="1"/>
  <c r="G28" i="19" s="1" a="1"/>
  <c r="G28" i="19" s="1"/>
  <c r="D221" i="19"/>
  <c r="F221" i="19" s="1"/>
  <c r="G221" i="19" s="1" a="1"/>
  <c r="G221" i="19" s="1"/>
  <c r="E127" i="19"/>
  <c r="F127" i="19" s="1"/>
  <c r="G127" i="19" s="1" a="1"/>
  <c r="G127" i="19" s="1"/>
  <c r="E255" i="19"/>
  <c r="F255" i="19" s="1"/>
  <c r="G255" i="19" s="1" a="1"/>
  <c r="G255" i="19" s="1"/>
  <c r="E63" i="19"/>
  <c r="F63" i="19" s="1"/>
  <c r="G63" i="19" s="1" a="1"/>
  <c r="G63" i="19" s="1"/>
  <c r="D248" i="19"/>
  <c r="F248" i="19" s="1"/>
  <c r="G248" i="19" s="1" a="1"/>
  <c r="G248" i="19" s="1"/>
  <c r="D154" i="19"/>
  <c r="F154" i="19" s="1"/>
  <c r="G154" i="19" s="1" a="1"/>
  <c r="G154" i="19" s="1"/>
  <c r="D26" i="19"/>
  <c r="F26" i="19" s="1"/>
  <c r="G26" i="19" s="1" a="1"/>
  <c r="G26" i="19" s="1"/>
  <c r="D191" i="19"/>
  <c r="F191" i="19" s="1"/>
  <c r="G191" i="19" s="1" a="1"/>
  <c r="G191" i="19" s="1"/>
  <c r="D39" i="19"/>
  <c r="F39" i="19" s="1"/>
  <c r="G39" i="19" s="1" a="1"/>
  <c r="G39" i="19" s="1"/>
  <c r="E254" i="19"/>
  <c r="F254" i="19" s="1"/>
  <c r="G254" i="19" s="1" a="1"/>
  <c r="G254" i="19" s="1"/>
  <c r="E156" i="19"/>
  <c r="F156" i="19" s="1"/>
  <c r="G156" i="19" s="1" a="1"/>
  <c r="G156" i="19" s="1"/>
  <c r="E55" i="19"/>
  <c r="F55" i="19" s="1"/>
  <c r="G55" i="19" s="1" a="1"/>
  <c r="G55" i="19" s="1"/>
  <c r="D247" i="19"/>
  <c r="F247" i="19" s="1"/>
  <c r="G247" i="19" s="1" a="1"/>
  <c r="G247" i="19" s="1"/>
  <c r="D153" i="19"/>
  <c r="F153" i="19" s="1"/>
  <c r="G153" i="19" s="1" a="1"/>
  <c r="G153" i="19" s="1"/>
  <c r="E30" i="19"/>
  <c r="F30" i="19" s="1"/>
  <c r="G30" i="19" s="1" a="1"/>
  <c r="G30" i="19" s="1"/>
  <c r="E53" i="19"/>
  <c r="F53" i="19" s="1"/>
  <c r="G53" i="19" s="1" a="1"/>
  <c r="G53" i="19" s="1"/>
  <c r="D239" i="19"/>
  <c r="F239" i="19" s="1"/>
  <c r="G239" i="19" s="1" a="1"/>
  <c r="G239" i="19" s="1"/>
  <c r="D131" i="19"/>
  <c r="F131" i="19" s="1"/>
  <c r="G131" i="19" s="1" a="1"/>
  <c r="G131" i="19" s="1"/>
  <c r="D24" i="19"/>
  <c r="F24" i="19" s="1"/>
  <c r="G24" i="19" s="1" a="1"/>
  <c r="G24" i="19" s="1"/>
  <c r="E109" i="19"/>
  <c r="F109" i="19" s="1"/>
  <c r="G109" i="19" s="1" a="1"/>
  <c r="G109" i="19" s="1"/>
  <c r="E190" i="19"/>
  <c r="F190" i="19" s="1"/>
  <c r="G190" i="19" s="1" a="1"/>
  <c r="G190" i="19" s="1"/>
  <c r="E87" i="19"/>
  <c r="F87" i="19" s="1"/>
  <c r="G87" i="19" s="1" a="1"/>
  <c r="G87" i="19" s="1"/>
  <c r="E238" i="19"/>
  <c r="F238" i="19" s="1"/>
  <c r="G238" i="19" s="1" a="1"/>
  <c r="G238" i="19" s="1"/>
  <c r="E149" i="19"/>
  <c r="F149" i="19" s="1"/>
  <c r="G149" i="19" s="1" a="1"/>
  <c r="G149" i="19" s="1"/>
  <c r="E47" i="19"/>
  <c r="F47" i="19" s="1"/>
  <c r="G47" i="19" s="1" a="1"/>
  <c r="G47" i="19" s="1"/>
  <c r="D222" i="19"/>
  <c r="F222" i="19" s="1"/>
  <c r="G222" i="19" s="1" a="1"/>
  <c r="G222" i="19" s="1"/>
  <c r="D130" i="19"/>
  <c r="F130" i="19" s="1"/>
  <c r="G130" i="19" s="1" a="1"/>
  <c r="G130" i="19" s="1"/>
  <c r="E65" i="19"/>
  <c r="F65" i="19" s="1"/>
  <c r="G65" i="19" s="1" a="1"/>
  <c r="G65" i="19" s="1"/>
  <c r="E257" i="19"/>
  <c r="F257" i="19" s="1"/>
  <c r="G257" i="19" s="1" a="1"/>
  <c r="G257" i="19" s="1"/>
  <c r="D80" i="19"/>
  <c r="F80" i="19" s="1"/>
  <c r="G80" i="19" s="1" a="1"/>
  <c r="G80" i="19" s="1"/>
  <c r="E178" i="19"/>
  <c r="E145" i="19"/>
  <c r="F145" i="19" s="1"/>
  <c r="G145" i="19" s="1" a="1"/>
  <c r="G145" i="19" s="1"/>
  <c r="D129" i="19"/>
  <c r="F129" i="19" s="1"/>
  <c r="G129" i="19" s="1" a="1"/>
  <c r="G129" i="19" s="1"/>
  <c r="E98" i="19"/>
  <c r="F98" i="19" s="1"/>
  <c r="G98" i="19" s="1" a="1"/>
  <c r="G98" i="19" s="1"/>
  <c r="D210" i="19"/>
  <c r="F210" i="19" s="1"/>
  <c r="G210" i="19" s="1" a="1"/>
  <c r="G210" i="19" s="1"/>
  <c r="E52" i="19"/>
  <c r="F52" i="19" s="1"/>
  <c r="G52" i="19" s="1" a="1"/>
  <c r="G52" i="19" s="1"/>
  <c r="E51" i="19"/>
  <c r="F51" i="19" s="1"/>
  <c r="G51" i="19" s="1" a="1"/>
  <c r="G51" i="19" s="1"/>
  <c r="E6" i="19"/>
  <c r="F6" i="19" s="1"/>
  <c r="G6" i="19" s="1" a="1"/>
  <c r="G6" i="19" s="1"/>
  <c r="D117" i="19"/>
  <c r="F117" i="19" s="1"/>
  <c r="G117" i="19" s="1" a="1"/>
  <c r="G117" i="19" s="1"/>
  <c r="E132" i="19"/>
  <c r="F132" i="19" s="1"/>
  <c r="G132" i="19" s="1" a="1"/>
  <c r="G132" i="19" s="1"/>
  <c r="E85" i="19"/>
  <c r="F85" i="19" s="1"/>
  <c r="G85" i="19" s="1" a="1"/>
  <c r="G85" i="19" s="1"/>
  <c r="E50" i="19"/>
  <c r="F50" i="19" s="1"/>
  <c r="G50" i="19" s="1" a="1"/>
  <c r="G50" i="19" s="1"/>
  <c r="E5" i="19"/>
  <c r="F5" i="19" s="1"/>
  <c r="G5" i="19" s="1" a="1"/>
  <c r="G5" i="19" s="1"/>
  <c r="D245" i="19"/>
  <c r="F245" i="19" s="1"/>
  <c r="G245" i="19" s="1" a="1"/>
  <c r="G245" i="19" s="1"/>
  <c r="D69" i="19"/>
  <c r="F69" i="19" s="1"/>
  <c r="G69" i="19" s="1" a="1"/>
  <c r="G69" i="19" s="1"/>
  <c r="E277" i="19"/>
  <c r="F277" i="19" s="1"/>
  <c r="G277" i="19" s="1" a="1"/>
  <c r="G277" i="19" s="1"/>
  <c r="E242" i="19"/>
  <c r="F242" i="19" s="1"/>
  <c r="G242" i="19" s="1" a="1"/>
  <c r="G242" i="19" s="1"/>
  <c r="E84" i="19"/>
  <c r="F84" i="19" s="1"/>
  <c r="G84" i="19" s="1" a="1"/>
  <c r="G84" i="19" s="1"/>
  <c r="E4" i="19"/>
  <c r="F4" i="19" s="1"/>
  <c r="G4" i="19" s="1" a="1"/>
  <c r="G4" i="19" s="1"/>
  <c r="D244" i="19"/>
  <c r="F244" i="19" s="1"/>
  <c r="G244" i="19" s="1" a="1"/>
  <c r="G244" i="19" s="1"/>
  <c r="D200" i="19"/>
  <c r="F200" i="19" s="1"/>
  <c r="G200" i="19" s="1" a="1"/>
  <c r="G200" i="19" s="1"/>
  <c r="D152" i="19"/>
  <c r="F152" i="19" s="1"/>
  <c r="G152" i="19" s="1" a="1"/>
  <c r="G152" i="19" s="1"/>
  <c r="D68" i="19"/>
  <c r="F68" i="19" s="1"/>
  <c r="G68" i="19" s="1" a="1"/>
  <c r="G68" i="19" s="1"/>
  <c r="E276" i="19"/>
  <c r="F276" i="19" s="1"/>
  <c r="G276" i="19" s="1" a="1"/>
  <c r="G276" i="19" s="1"/>
  <c r="E241" i="19"/>
  <c r="F241" i="19" s="1"/>
  <c r="G241" i="19" s="1" a="1"/>
  <c r="G241" i="19" s="1"/>
  <c r="E209" i="19"/>
  <c r="F209" i="19" s="1"/>
  <c r="G209" i="19" s="1" a="1"/>
  <c r="G209" i="19" s="1"/>
  <c r="E162" i="19"/>
  <c r="F162" i="19" s="1"/>
  <c r="G162" i="19" s="1" a="1"/>
  <c r="G162" i="19" s="1"/>
  <c r="E3" i="19"/>
  <c r="F3" i="19" s="1"/>
  <c r="G3" i="19" s="1" a="1"/>
  <c r="G3" i="19" s="1"/>
  <c r="D199" i="19"/>
  <c r="F199" i="19" s="1"/>
  <c r="G199" i="19" s="1" a="1"/>
  <c r="G199" i="19" s="1"/>
  <c r="D151" i="19"/>
  <c r="F151" i="19" s="1"/>
  <c r="G151" i="19" s="1" a="1"/>
  <c r="G151" i="19" s="1"/>
  <c r="D18" i="19"/>
  <c r="F18" i="19" s="1"/>
  <c r="G18" i="19" s="1" a="1"/>
  <c r="G18" i="19" s="1"/>
  <c r="E275" i="19"/>
  <c r="F275" i="19" s="1"/>
  <c r="G275" i="19" s="1" a="1"/>
  <c r="G275" i="19" s="1"/>
  <c r="E157" i="19"/>
  <c r="F157" i="19" s="1"/>
  <c r="G157" i="19" s="1" a="1"/>
  <c r="G157" i="19" s="1"/>
  <c r="E73" i="19"/>
  <c r="F73" i="19" s="1"/>
  <c r="G73" i="19" s="1" a="1"/>
  <c r="G73" i="19" s="1"/>
  <c r="D2" i="19"/>
  <c r="F2" i="19" s="1"/>
  <c r="G2" i="19" s="1" a="1"/>
  <c r="G2" i="19" s="1"/>
  <c r="D240" i="19"/>
  <c r="F240" i="19" s="1"/>
  <c r="G240" i="19" s="1" a="1"/>
  <c r="G240" i="19" s="1"/>
  <c r="D197" i="19"/>
  <c r="F197" i="19" s="1"/>
  <c r="G197" i="19" s="1" a="1"/>
  <c r="G197" i="19" s="1"/>
  <c r="D101" i="19"/>
  <c r="F101" i="19" s="1"/>
  <c r="G101" i="19" s="1" a="1"/>
  <c r="G101" i="19" s="1"/>
  <c r="D66" i="19"/>
  <c r="F66" i="19" s="1"/>
  <c r="G66" i="19" s="1" a="1"/>
  <c r="G66" i="19" s="1"/>
  <c r="D15" i="19"/>
  <c r="F15" i="19" s="1"/>
  <c r="G15" i="19" s="1" a="1"/>
  <c r="G15" i="19" s="1"/>
  <c r="D81" i="19"/>
  <c r="F81" i="19" s="1"/>
  <c r="G81" i="19" s="1" a="1"/>
  <c r="G81" i="19" s="1"/>
  <c r="D34" i="19"/>
  <c r="F34" i="19" s="1"/>
  <c r="G34" i="19" s="1" a="1"/>
  <c r="G34" i="19" s="1"/>
  <c r="E213" i="19"/>
  <c r="F213" i="19" s="1"/>
  <c r="G213" i="19" s="1" a="1"/>
  <c r="G213" i="19" s="1"/>
  <c r="E212" i="19"/>
  <c r="F212" i="19" s="1"/>
  <c r="G212" i="19" s="1" a="1"/>
  <c r="G212" i="19" s="1"/>
  <c r="E279" i="19"/>
  <c r="F279" i="19" s="1"/>
  <c r="G279" i="19" s="1" a="1"/>
  <c r="G279" i="19" s="1"/>
  <c r="E211" i="19"/>
  <c r="F211" i="19" s="1"/>
  <c r="G211" i="19" s="1" a="1"/>
  <c r="G211" i="19" s="1"/>
  <c r="E196" i="19"/>
  <c r="F196" i="19" s="1"/>
  <c r="G196" i="19" s="1" a="1"/>
  <c r="G196" i="19" s="1"/>
  <c r="E273" i="19"/>
  <c r="F273" i="19" s="1"/>
  <c r="G273" i="19" s="1" a="1"/>
  <c r="G273" i="19" s="1"/>
  <c r="D231" i="19"/>
  <c r="F231" i="19" s="1"/>
  <c r="G231" i="19" s="1" a="1"/>
  <c r="G231" i="19" s="1"/>
  <c r="E229" i="19"/>
  <c r="F229" i="19" s="1"/>
  <c r="G229" i="19" s="1" a="1"/>
  <c r="G229" i="19" s="1"/>
  <c r="E193" i="19"/>
  <c r="F193" i="19" s="1"/>
  <c r="G193" i="19" s="1" a="1"/>
  <c r="G193" i="19" s="1"/>
  <c r="E113" i="19"/>
  <c r="F113" i="19" s="1"/>
  <c r="G113" i="19" s="1" a="1"/>
  <c r="G113" i="19" s="1"/>
  <c r="E29" i="19"/>
  <c r="F29" i="19" s="1"/>
  <c r="G29" i="19" s="1" a="1"/>
  <c r="G29" i="19" s="1"/>
  <c r="D270" i="19"/>
  <c r="F270" i="19" s="1"/>
  <c r="G270" i="19" s="1" a="1"/>
  <c r="G270" i="19" s="1"/>
  <c r="D225" i="19"/>
  <c r="F225" i="19" s="1"/>
  <c r="G225" i="19" s="1" a="1"/>
  <c r="G225" i="19" s="1"/>
  <c r="D181" i="19"/>
  <c r="F181" i="19" s="1"/>
  <c r="G181" i="19" s="1" a="1"/>
  <c r="G181" i="19" s="1"/>
  <c r="D97" i="19"/>
  <c r="F97" i="19" s="1"/>
  <c r="G97" i="19" s="1" a="1"/>
  <c r="G97" i="19" s="1"/>
  <c r="D49" i="19"/>
  <c r="F49" i="19" s="1"/>
  <c r="G49" i="19" s="1" a="1"/>
  <c r="G49" i="19" s="1"/>
  <c r="E133" i="19"/>
  <c r="F133" i="19" s="1"/>
  <c r="G133" i="19" s="1" a="1"/>
  <c r="G133" i="19" s="1"/>
  <c r="D114" i="19"/>
  <c r="F114" i="19" s="1"/>
  <c r="G114" i="19" s="1" a="1"/>
  <c r="G114" i="19" s="1"/>
  <c r="E274" i="19"/>
  <c r="F274" i="19" s="1"/>
  <c r="G274" i="19" s="1" a="1"/>
  <c r="G274" i="19" s="1"/>
  <c r="E72" i="19"/>
  <c r="F72" i="19" s="1"/>
  <c r="G72" i="19" s="1" a="1"/>
  <c r="G72" i="19" s="1"/>
  <c r="D194" i="19"/>
  <c r="F194" i="19" s="1"/>
  <c r="G194" i="19" s="1" a="1"/>
  <c r="G194" i="19" s="1"/>
  <c r="D148" i="19"/>
  <c r="F148" i="19" s="1"/>
  <c r="G148" i="19" s="1" a="1"/>
  <c r="G148" i="19" s="1"/>
  <c r="D100" i="19"/>
  <c r="F100" i="19" s="1"/>
  <c r="G100" i="19" s="1" a="1"/>
  <c r="G100" i="19" s="1"/>
  <c r="E195" i="19"/>
  <c r="F195" i="19" s="1"/>
  <c r="G195" i="19" s="1" a="1"/>
  <c r="G195" i="19" s="1"/>
  <c r="E155" i="19"/>
  <c r="F155" i="19" s="1"/>
  <c r="G155" i="19" s="1" a="1"/>
  <c r="G155" i="19" s="1"/>
  <c r="E116" i="19"/>
  <c r="F116" i="19" s="1"/>
  <c r="G116" i="19" s="1" a="1"/>
  <c r="G116" i="19" s="1"/>
  <c r="E33" i="19"/>
  <c r="F33" i="19" s="1"/>
  <c r="G33" i="19" s="1" a="1"/>
  <c r="G33" i="19" s="1"/>
  <c r="D99" i="19"/>
  <c r="F99" i="19" s="1"/>
  <c r="G99" i="19" s="1" a="1"/>
  <c r="G99" i="19" s="1"/>
  <c r="E263" i="19"/>
  <c r="F263" i="19" s="1"/>
  <c r="G263" i="19" s="1" a="1"/>
  <c r="G263" i="19" s="1"/>
  <c r="E115" i="19"/>
  <c r="F115" i="19" s="1"/>
  <c r="G115" i="19" s="1" a="1"/>
  <c r="G115" i="19" s="1"/>
  <c r="E70" i="19"/>
  <c r="F70" i="19" s="1"/>
  <c r="G70" i="19" s="1" a="1"/>
  <c r="G70" i="19" s="1"/>
  <c r="D227" i="19"/>
  <c r="F227" i="19" s="1"/>
  <c r="G227" i="19" s="1" a="1"/>
  <c r="G227" i="19" s="1"/>
  <c r="D146" i="19"/>
  <c r="F146" i="19" s="1"/>
  <c r="G146" i="19" s="1" a="1"/>
  <c r="G146" i="19" s="1"/>
  <c r="E260" i="19"/>
  <c r="F260" i="19" s="1"/>
  <c r="G260" i="19" s="1" a="1"/>
  <c r="G260" i="19" s="1"/>
  <c r="E228" i="19"/>
  <c r="F228" i="19" s="1"/>
  <c r="G228" i="19" s="1" a="1"/>
  <c r="G228" i="19" s="1"/>
  <c r="E110" i="19"/>
  <c r="F110" i="19" s="1"/>
  <c r="G110" i="19" s="1" a="1"/>
  <c r="G110" i="19" s="1"/>
  <c r="E27" i="19"/>
  <c r="F27" i="19" s="1"/>
  <c r="G27" i="19" s="1" a="1"/>
  <c r="G27" i="19" s="1"/>
  <c r="D269" i="19"/>
  <c r="F269" i="19" s="1"/>
  <c r="G269" i="19" s="1" a="1"/>
  <c r="G269" i="19" s="1"/>
  <c r="D223" i="19"/>
  <c r="F223" i="19" s="1"/>
  <c r="G223" i="19" s="1" a="1"/>
  <c r="G223" i="19" s="1"/>
  <c r="D180" i="19"/>
  <c r="F180" i="19" s="1"/>
  <c r="G180" i="19" s="1" a="1"/>
  <c r="G180" i="19" s="1"/>
  <c r="D96" i="19"/>
  <c r="F96" i="19" s="1"/>
  <c r="G96" i="19" s="1" a="1"/>
  <c r="G96" i="19" s="1"/>
  <c r="E118" i="19"/>
  <c r="D118" i="19"/>
  <c r="E182" i="19"/>
  <c r="D182" i="19"/>
  <c r="D40" i="19"/>
  <c r="E40" i="19"/>
  <c r="D56" i="19"/>
  <c r="E56" i="19"/>
  <c r="D102" i="19"/>
  <c r="F102" i="19" s="1"/>
  <c r="G102" i="19" s="1" a="1"/>
  <c r="G102" i="19" s="1"/>
  <c r="E9" i="19"/>
  <c r="D9" i="19"/>
  <c r="D41" i="19"/>
  <c r="E41" i="19"/>
  <c r="D121" i="19"/>
  <c r="E121" i="19"/>
  <c r="D169" i="19"/>
  <c r="E169" i="19"/>
  <c r="E185" i="19"/>
  <c r="D185" i="19"/>
  <c r="E233" i="19"/>
  <c r="D233" i="19"/>
  <c r="F233" i="19" s="1"/>
  <c r="G233" i="19" s="1" a="1"/>
  <c r="G233" i="19" s="1"/>
  <c r="E91" i="19"/>
  <c r="F91" i="19" s="1"/>
  <c r="G91" i="19" s="1" a="1"/>
  <c r="G91" i="19" s="1"/>
  <c r="E134" i="19"/>
  <c r="D134" i="19"/>
  <c r="D230" i="19"/>
  <c r="E230" i="19"/>
  <c r="E262" i="19"/>
  <c r="D262" i="19"/>
  <c r="D138" i="19"/>
  <c r="E138" i="19"/>
  <c r="E282" i="19"/>
  <c r="D282" i="19"/>
  <c r="E90" i="19"/>
  <c r="F90" i="19" s="1"/>
  <c r="G90" i="19" s="1" a="1"/>
  <c r="G90" i="19" s="1"/>
  <c r="D57" i="19"/>
  <c r="F57" i="19" s="1"/>
  <c r="G57" i="19" s="1" a="1"/>
  <c r="G57" i="19" s="1"/>
  <c r="D198" i="19"/>
  <c r="F198" i="19" s="1"/>
  <c r="G198" i="19" s="1" a="1"/>
  <c r="G198" i="19" s="1"/>
  <c r="D58" i="19"/>
  <c r="E58" i="19"/>
  <c r="D267" i="19"/>
  <c r="E267" i="19"/>
  <c r="D283" i="19"/>
  <c r="E283" i="19"/>
  <c r="E89" i="19"/>
  <c r="F89" i="19" s="1"/>
  <c r="G89" i="19" s="1" a="1"/>
  <c r="G89" i="19" s="1"/>
  <c r="D266" i="19"/>
  <c r="F266" i="19" s="1"/>
  <c r="G266" i="19" s="1" a="1"/>
  <c r="G266" i="19" s="1"/>
  <c r="D54" i="19"/>
  <c r="E54" i="19"/>
  <c r="D43" i="19"/>
  <c r="E43" i="19"/>
  <c r="D59" i="19"/>
  <c r="E59" i="19"/>
  <c r="D75" i="19"/>
  <c r="E75" i="19"/>
  <c r="D123" i="19"/>
  <c r="E123" i="19"/>
  <c r="E88" i="19"/>
  <c r="F88" i="19" s="1"/>
  <c r="G88" i="19" s="1" a="1"/>
  <c r="G88" i="19" s="1"/>
  <c r="D265" i="19"/>
  <c r="F265" i="19" s="1"/>
  <c r="G265" i="19" s="1" a="1"/>
  <c r="G265" i="19" s="1"/>
  <c r="D22" i="19"/>
  <c r="E22" i="19"/>
  <c r="D38" i="19"/>
  <c r="E38" i="19"/>
  <c r="E86" i="19"/>
  <c r="D86" i="19"/>
  <c r="D150" i="19"/>
  <c r="F150" i="19" s="1"/>
  <c r="G150" i="19" s="1" a="1"/>
  <c r="G150" i="19" s="1"/>
  <c r="E168" i="19"/>
  <c r="D168" i="19"/>
  <c r="F168" i="19" s="1"/>
  <c r="G168" i="19" s="1" a="1"/>
  <c r="G168" i="19" s="1"/>
  <c r="D184" i="19"/>
  <c r="E184" i="19"/>
  <c r="E216" i="19"/>
  <c r="D216" i="19"/>
  <c r="D232" i="19"/>
  <c r="E232" i="19"/>
  <c r="D264" i="19"/>
  <c r="E264" i="19"/>
  <c r="D42" i="19"/>
  <c r="E42" i="19"/>
  <c r="D186" i="19"/>
  <c r="E186" i="19"/>
  <c r="D187" i="19"/>
  <c r="E187" i="19"/>
  <c r="D203" i="19"/>
  <c r="E203" i="19"/>
  <c r="D251" i="19"/>
  <c r="E251" i="19"/>
  <c r="E10" i="19"/>
  <c r="F10" i="19" s="1"/>
  <c r="G10" i="19" s="1" a="1"/>
  <c r="G10" i="19" s="1"/>
  <c r="D166" i="19"/>
  <c r="E166" i="19"/>
  <c r="E214" i="19"/>
  <c r="D214" i="19"/>
  <c r="D246" i="19"/>
  <c r="E246" i="19"/>
  <c r="D104" i="19"/>
  <c r="E104" i="19"/>
  <c r="D120" i="19"/>
  <c r="E120" i="19"/>
  <c r="E278" i="19"/>
  <c r="F278" i="19" s="1"/>
  <c r="G278" i="19" s="1" a="1"/>
  <c r="G278" i="19" s="1"/>
  <c r="D106" i="19"/>
  <c r="E106" i="19"/>
  <c r="E250" i="19"/>
  <c r="D250" i="19"/>
  <c r="D11" i="19"/>
  <c r="E11" i="19"/>
  <c r="D107" i="19"/>
  <c r="E107" i="19"/>
  <c r="D139" i="19"/>
  <c r="E139" i="19"/>
  <c r="D171" i="19"/>
  <c r="E171" i="19"/>
  <c r="D219" i="19"/>
  <c r="E219" i="19"/>
  <c r="E235" i="19"/>
  <c r="F235" i="19" s="1"/>
  <c r="G235" i="19" s="1" a="1"/>
  <c r="G235" i="19" s="1"/>
  <c r="E8" i="19"/>
  <c r="F8" i="19" s="1"/>
  <c r="G8" i="19" s="1" a="1"/>
  <c r="G8" i="19" s="1"/>
  <c r="D45" i="19"/>
  <c r="F45" i="19" s="1"/>
  <c r="G45" i="19" s="1" a="1"/>
  <c r="G45" i="19" s="1"/>
  <c r="E189" i="19"/>
  <c r="F189" i="19" s="1"/>
  <c r="G189" i="19" s="1" a="1"/>
  <c r="G189" i="19" s="1"/>
  <c r="E125" i="19"/>
  <c r="F125" i="19" s="1"/>
  <c r="G125" i="19" s="1" a="1"/>
  <c r="G125" i="19" s="1"/>
  <c r="D44" i="19"/>
  <c r="F44" i="19" s="1"/>
  <c r="G44" i="19" s="1" a="1"/>
  <c r="G44" i="19" s="1"/>
  <c r="E61" i="19"/>
  <c r="F61" i="19" s="1"/>
  <c r="G61" i="19" s="1" a="1"/>
  <c r="G61" i="19" s="1"/>
  <c r="E16" i="19"/>
  <c r="D16" i="19"/>
  <c r="F16" i="19" s="1"/>
  <c r="G16" i="19" s="1" a="1"/>
  <c r="G16" i="19" s="1"/>
  <c r="E32" i="19"/>
  <c r="D32" i="19"/>
  <c r="E48" i="19"/>
  <c r="D48" i="19"/>
  <c r="E128" i="19"/>
  <c r="D128" i="19"/>
  <c r="E144" i="19"/>
  <c r="D144" i="19"/>
  <c r="E176" i="19"/>
  <c r="D176" i="19"/>
  <c r="E192" i="19"/>
  <c r="D192" i="19"/>
  <c r="E224" i="19"/>
  <c r="D224" i="19"/>
  <c r="F224" i="19" s="1"/>
  <c r="G224" i="19" s="1" a="1"/>
  <c r="G224" i="19" s="1"/>
  <c r="E206" i="19"/>
  <c r="F206" i="19" s="1"/>
  <c r="G206" i="19" s="1" a="1"/>
  <c r="G206" i="19" s="1"/>
  <c r="E143" i="19"/>
  <c r="F143" i="19" s="1"/>
  <c r="G143" i="19" s="1" a="1"/>
  <c r="G143" i="19" s="1"/>
  <c r="E19" i="19"/>
  <c r="F19" i="19" s="1"/>
  <c r="G19" i="19" s="1" a="1"/>
  <c r="G19" i="19" s="1"/>
  <c r="D256" i="19"/>
  <c r="F256" i="19" s="1"/>
  <c r="G256" i="19" s="1" a="1"/>
  <c r="G256" i="19" s="1"/>
  <c r="D236" i="19"/>
  <c r="F236" i="19" s="1"/>
  <c r="G236" i="19" s="1" a="1"/>
  <c r="G236" i="19" s="1"/>
  <c r="D188" i="19"/>
  <c r="F188" i="19" s="1"/>
  <c r="G188" i="19" s="1" a="1"/>
  <c r="G188" i="19" s="1"/>
  <c r="D165" i="19"/>
  <c r="F165" i="19" s="1"/>
  <c r="G165" i="19" s="1" a="1"/>
  <c r="G165" i="19" s="1"/>
  <c r="D140" i="19"/>
  <c r="F140" i="19" s="1"/>
  <c r="G140" i="19" s="1" a="1"/>
  <c r="G140" i="19" s="1"/>
  <c r="D12" i="19"/>
  <c r="F12" i="19" s="1"/>
  <c r="G12" i="19" s="1" a="1"/>
  <c r="G12" i="19" s="1"/>
  <c r="E205" i="19"/>
  <c r="F205" i="19" s="1"/>
  <c r="G205" i="19" s="1" a="1"/>
  <c r="G205" i="19" s="1"/>
  <c r="E164" i="19"/>
  <c r="F164" i="19" s="1"/>
  <c r="G164" i="19" s="1" a="1"/>
  <c r="G164" i="19" s="1"/>
  <c r="E142" i="19"/>
  <c r="F142" i="19" s="1"/>
  <c r="G142" i="19" s="1" a="1"/>
  <c r="G142" i="19" s="1"/>
  <c r="E60" i="19"/>
  <c r="D60" i="19"/>
  <c r="F178" i="19"/>
  <c r="G178" i="19" s="1" a="1"/>
  <c r="G178" i="19" s="1"/>
  <c r="E141" i="19"/>
  <c r="F141" i="19" s="1"/>
  <c r="G141" i="19" s="1" a="1"/>
  <c r="G141" i="19" s="1"/>
  <c r="E37" i="19"/>
  <c r="F37" i="19" s="1"/>
  <c r="G37" i="19" s="1" a="1"/>
  <c r="G37" i="19" s="1"/>
  <c r="E17" i="19"/>
  <c r="F17" i="19" s="1"/>
  <c r="G17" i="19" s="1" a="1"/>
  <c r="G17" i="19" s="1"/>
  <c r="D163" i="19"/>
  <c r="F163" i="19" s="1"/>
  <c r="G163" i="19" s="1" a="1"/>
  <c r="G163" i="19" s="1"/>
  <c r="D64" i="19"/>
  <c r="F64" i="19" s="1"/>
  <c r="G64" i="19" s="1" a="1"/>
  <c r="G64" i="19" s="1"/>
  <c r="E77" i="19"/>
  <c r="D77" i="19"/>
  <c r="E111" i="19"/>
  <c r="D111" i="19"/>
  <c r="E207" i="19"/>
  <c r="F207" i="19" s="1"/>
  <c r="G207" i="19" s="1" a="1"/>
  <c r="G207" i="19" s="1"/>
  <c r="E161" i="19"/>
  <c r="F161" i="19" s="1"/>
  <c r="G161" i="19" s="1" a="1"/>
  <c r="G161" i="19" s="1"/>
  <c r="E76" i="19"/>
  <c r="F76" i="19" s="1"/>
  <c r="G76" i="19" s="1" a="1"/>
  <c r="G76" i="19" s="1"/>
  <c r="E36" i="19"/>
  <c r="F36" i="19" s="1"/>
  <c r="G36" i="19" s="1" a="1"/>
  <c r="G36" i="19" s="1"/>
  <c r="D253" i="19"/>
  <c r="F253" i="19" s="1"/>
  <c r="G253" i="19" s="1" a="1"/>
  <c r="G253" i="19" s="1"/>
  <c r="D208" i="19"/>
  <c r="F208" i="19" s="1"/>
  <c r="G208" i="19" s="1" a="1"/>
  <c r="G208" i="19" s="1"/>
  <c r="F135" i="19"/>
  <c r="G135" i="19" s="1" a="1"/>
  <c r="G135" i="19" s="1"/>
  <c r="D31" i="19"/>
  <c r="F31" i="19" s="1"/>
  <c r="G31" i="19" s="1" a="1"/>
  <c r="G31" i="19" s="1"/>
  <c r="E94" i="19"/>
  <c r="D94" i="19"/>
  <c r="D14" i="19"/>
  <c r="F14" i="19" s="1"/>
  <c r="G14" i="19" s="1" a="1"/>
  <c r="G14" i="19" s="1"/>
  <c r="E124" i="19"/>
  <c r="F124" i="19" s="1"/>
  <c r="G124" i="19" s="1" a="1"/>
  <c r="G124" i="19" s="1"/>
  <c r="E243" i="19"/>
  <c r="F243" i="19" s="1"/>
  <c r="G243" i="19" s="1" a="1"/>
  <c r="G243" i="19" s="1"/>
  <c r="E159" i="19"/>
  <c r="F159" i="19" s="1"/>
  <c r="G159" i="19" s="1" a="1"/>
  <c r="G159" i="19" s="1"/>
  <c r="E35" i="19"/>
  <c r="F35" i="19" s="1"/>
  <c r="G35" i="19" s="1" a="1"/>
  <c r="G35" i="19" s="1"/>
  <c r="E13" i="19"/>
  <c r="F13" i="19" s="1"/>
  <c r="G13" i="19" s="1" a="1"/>
  <c r="G13" i="19" s="1"/>
  <c r="D252" i="19"/>
  <c r="F252" i="19" s="1"/>
  <c r="G252" i="19" s="1" a="1"/>
  <c r="G252" i="19" s="1"/>
  <c r="D160" i="19"/>
  <c r="F160" i="19" s="1"/>
  <c r="G160" i="19" s="1" a="1"/>
  <c r="G160" i="19" s="1"/>
  <c r="D112" i="19"/>
  <c r="F112" i="19" s="1"/>
  <c r="G112" i="19" s="1" a="1"/>
  <c r="G112" i="19" s="1"/>
  <c r="D62" i="19"/>
  <c r="F62" i="19" s="1"/>
  <c r="G62" i="19" s="1" a="1"/>
  <c r="G62" i="19" s="1"/>
  <c r="D284" i="19"/>
  <c r="F284" i="19" s="1"/>
  <c r="G284" i="19" s="1" a="1"/>
  <c r="G284" i="19" s="1"/>
  <c r="D95" i="19"/>
  <c r="F95" i="19" s="1"/>
  <c r="G95" i="19" s="1" a="1"/>
  <c r="G95" i="19" s="1"/>
  <c r="E179" i="19"/>
  <c r="F179" i="19" s="1"/>
  <c r="G179" i="19" s="1" a="1"/>
  <c r="G179" i="19" s="1"/>
  <c r="E158" i="19"/>
  <c r="F158" i="19" s="1"/>
  <c r="G158" i="19" s="1" a="1"/>
  <c r="G158" i="19" s="1"/>
  <c r="D272" i="19"/>
  <c r="F272" i="19" s="1"/>
  <c r="G272" i="19" s="1" a="1"/>
  <c r="G272" i="19" s="1"/>
  <c r="D83" i="19"/>
  <c r="F83" i="19" s="1"/>
  <c r="G83" i="19" s="1" a="1"/>
  <c r="G83" i="19" s="1"/>
  <c r="F117" i="5"/>
  <c r="G230" i="5"/>
  <c r="G102" i="5"/>
  <c r="G226" i="5"/>
  <c r="H82" i="5"/>
  <c r="G225" i="5"/>
  <c r="G64" i="5"/>
  <c r="H65" i="5"/>
  <c r="I180" i="5"/>
  <c r="I99" i="5"/>
  <c r="I34" i="5"/>
  <c r="F98" i="5"/>
  <c r="H213" i="5"/>
  <c r="H64" i="5"/>
  <c r="I271" i="5"/>
  <c r="I179" i="5"/>
  <c r="I98" i="5"/>
  <c r="I33" i="5"/>
  <c r="G181" i="5"/>
  <c r="H210" i="5"/>
  <c r="H63" i="5"/>
  <c r="I178" i="5"/>
  <c r="I96" i="5"/>
  <c r="I32" i="5"/>
  <c r="F150" i="5"/>
  <c r="I38" i="5"/>
  <c r="I177" i="5"/>
  <c r="I95" i="5"/>
  <c r="I16" i="5"/>
  <c r="F114" i="5"/>
  <c r="F245" i="5"/>
  <c r="F213" i="5"/>
  <c r="I176" i="5"/>
  <c r="I117" i="5"/>
  <c r="I113" i="5"/>
  <c r="I35" i="5"/>
  <c r="G11" i="5"/>
  <c r="H174" i="5"/>
  <c r="I64" i="5"/>
  <c r="I12" i="5"/>
  <c r="G227" i="5"/>
  <c r="G178" i="5"/>
  <c r="G12" i="5"/>
  <c r="F284" i="5"/>
  <c r="J284" i="5" s="1"/>
  <c r="K284" i="5" s="1" a="1"/>
  <c r="K284" i="5" s="1"/>
  <c r="F34" i="5"/>
  <c r="H27" i="5"/>
  <c r="I239" i="5"/>
  <c r="I4" i="5"/>
  <c r="F118" i="5"/>
  <c r="H117" i="5"/>
  <c r="I37" i="5"/>
  <c r="G131" i="5"/>
  <c r="H149" i="5"/>
  <c r="I213" i="5"/>
  <c r="I3" i="5"/>
  <c r="D274" i="5"/>
  <c r="E274" i="5" s="1" a="1"/>
  <c r="E274" i="5" s="1"/>
  <c r="D243" i="5"/>
  <c r="E243" i="5" s="1" a="1"/>
  <c r="E243" i="5" s="1"/>
  <c r="D70" i="5"/>
  <c r="E70" i="5" s="1" a="1"/>
  <c r="E70" i="5" s="1"/>
  <c r="I99" i="6"/>
  <c r="D69" i="5"/>
  <c r="E69" i="5" s="1" a="1"/>
  <c r="E69" i="5" s="1"/>
  <c r="D149" i="5"/>
  <c r="E149" i="5" s="1" a="1"/>
  <c r="E149" i="5" s="1"/>
  <c r="D145" i="5"/>
  <c r="E145" i="5" s="1" a="1"/>
  <c r="E145" i="5" s="1"/>
  <c r="D65" i="5"/>
  <c r="E65" i="5" s="1" a="1"/>
  <c r="E65" i="5" s="1"/>
  <c r="D228" i="5"/>
  <c r="E228" i="5" s="1" a="1"/>
  <c r="E228" i="5" s="1"/>
  <c r="D180" i="5"/>
  <c r="E180" i="5" s="1" a="1"/>
  <c r="E180" i="5" s="1"/>
  <c r="D132" i="5"/>
  <c r="E132" i="5" s="1" a="1"/>
  <c r="E132" i="5" s="1"/>
  <c r="D100" i="5"/>
  <c r="E100" i="5" s="1" a="1"/>
  <c r="E100" i="5" s="1"/>
  <c r="D20" i="5"/>
  <c r="E20" i="5" s="1" a="1"/>
  <c r="E20" i="5" s="1"/>
  <c r="D142" i="5"/>
  <c r="E142" i="5" s="1" a="1"/>
  <c r="E142" i="5" s="1"/>
  <c r="D195" i="5"/>
  <c r="E195" i="5" s="1" a="1"/>
  <c r="E195" i="5" s="1"/>
  <c r="D179" i="5"/>
  <c r="E179" i="5" s="1" a="1"/>
  <c r="E179" i="5" s="1"/>
  <c r="D51" i="5"/>
  <c r="E51" i="5" s="1" a="1"/>
  <c r="E51" i="5" s="1"/>
  <c r="D19" i="5"/>
  <c r="E19" i="5" s="1" a="1"/>
  <c r="E19" i="5" s="1"/>
  <c r="I52" i="6"/>
  <c r="D131" i="5"/>
  <c r="E131" i="5" s="1" a="1"/>
  <c r="E131" i="5" s="1"/>
  <c r="D27" i="5"/>
  <c r="E27" i="5" s="1" a="1"/>
  <c r="E27" i="5" s="1"/>
  <c r="D94" i="5"/>
  <c r="E94" i="5" s="1" a="1"/>
  <c r="E94" i="5" s="1"/>
  <c r="I51" i="6"/>
  <c r="J106" i="6"/>
  <c r="D226" i="5"/>
  <c r="E226" i="5" s="1" a="1"/>
  <c r="E226" i="5" s="1"/>
  <c r="D17" i="5"/>
  <c r="E17" i="5" s="1" a="1"/>
  <c r="E17" i="5" s="1"/>
  <c r="D270" i="5"/>
  <c r="E270" i="5" s="1" a="1"/>
  <c r="E270" i="5" s="1"/>
  <c r="I7" i="6"/>
  <c r="J74" i="6"/>
  <c r="J42" i="6"/>
  <c r="D128" i="5"/>
  <c r="E128" i="5" s="1" a="1"/>
  <c r="E128" i="5" s="1"/>
  <c r="D4" i="5"/>
  <c r="E4" i="5" s="1" a="1"/>
  <c r="E4" i="5" s="1"/>
  <c r="D187" i="5"/>
  <c r="E187" i="5" s="1" a="1"/>
  <c r="E187" i="5" s="1"/>
  <c r="D193" i="5"/>
  <c r="E193" i="5" s="1" a="1"/>
  <c r="E193" i="5" s="1"/>
  <c r="J10" i="6"/>
  <c r="D223" i="5"/>
  <c r="E223" i="5" s="1" a="1"/>
  <c r="E223" i="5" s="1"/>
  <c r="D127" i="5"/>
  <c r="E127" i="5" s="1" a="1"/>
  <c r="E127" i="5" s="1"/>
  <c r="D3" i="5"/>
  <c r="E3" i="5" s="1" a="1"/>
  <c r="E3" i="5" s="1"/>
  <c r="D147" i="5"/>
  <c r="E147" i="5" s="1" a="1"/>
  <c r="E147" i="5" s="1"/>
  <c r="D146" i="5"/>
  <c r="E146" i="5" s="1" a="1"/>
  <c r="E146" i="5" s="1"/>
  <c r="D175" i="5"/>
  <c r="E175" i="5" s="1" a="1"/>
  <c r="E175" i="5" s="1"/>
  <c r="D111" i="5"/>
  <c r="D78" i="5"/>
  <c r="E78" i="5" s="1" a="1"/>
  <c r="E78" i="5" s="1"/>
  <c r="I4" i="6"/>
  <c r="D276" i="5"/>
  <c r="E276" i="5" s="1" a="1"/>
  <c r="E276" i="5" s="1"/>
  <c r="D222" i="5"/>
  <c r="E222" i="5" s="1" a="1"/>
  <c r="E222" i="5" s="1"/>
  <c r="D115" i="5"/>
  <c r="E115" i="5" s="1" a="1"/>
  <c r="E115" i="5" s="1"/>
  <c r="D203" i="5"/>
  <c r="E203" i="5" s="1" a="1"/>
  <c r="E203" i="5" s="1"/>
  <c r="D148" i="5"/>
  <c r="E148" i="5" s="1" a="1"/>
  <c r="E148" i="5" s="1"/>
  <c r="D242" i="5"/>
  <c r="E242" i="5" s="1" a="1"/>
  <c r="E242" i="5" s="1"/>
  <c r="D189" i="5"/>
  <c r="E189" i="5" s="1" a="1"/>
  <c r="E189" i="5" s="1"/>
  <c r="I3" i="6"/>
  <c r="D275" i="5"/>
  <c r="E275" i="5" s="1" a="1"/>
  <c r="E275" i="5" s="1"/>
  <c r="D198" i="5"/>
  <c r="E198" i="5" s="1" a="1"/>
  <c r="E198" i="5" s="1"/>
  <c r="D101" i="5"/>
  <c r="E101" i="5" s="1" a="1"/>
  <c r="E101" i="5" s="1"/>
  <c r="G125" i="5"/>
  <c r="I125" i="5"/>
  <c r="H125" i="5"/>
  <c r="F125" i="5"/>
  <c r="G109" i="5"/>
  <c r="F109" i="5"/>
  <c r="I109" i="5"/>
  <c r="G77" i="5"/>
  <c r="D77" i="5"/>
  <c r="E77" i="5" s="1" a="1"/>
  <c r="E77" i="5" s="1"/>
  <c r="I77" i="5"/>
  <c r="G61" i="5"/>
  <c r="H61" i="5"/>
  <c r="G29" i="5"/>
  <c r="I29" i="5"/>
  <c r="H236" i="5"/>
  <c r="G92" i="5"/>
  <c r="F92" i="5"/>
  <c r="F123" i="5"/>
  <c r="I123" i="5"/>
  <c r="G123" i="5"/>
  <c r="D123" i="5"/>
  <c r="E123" i="5" s="1" a="1"/>
  <c r="E123" i="5" s="1"/>
  <c r="H107" i="5"/>
  <c r="F107" i="5"/>
  <c r="I107" i="5"/>
  <c r="G75" i="5"/>
  <c r="F75" i="5"/>
  <c r="D75" i="5"/>
  <c r="E75" i="5" s="1" a="1"/>
  <c r="E75" i="5" s="1"/>
  <c r="I75" i="5"/>
  <c r="H75" i="5"/>
  <c r="F188" i="5"/>
  <c r="I92" i="5"/>
  <c r="G122" i="5"/>
  <c r="H122" i="5"/>
  <c r="F122" i="5"/>
  <c r="G42" i="5"/>
  <c r="I42" i="5"/>
  <c r="F42" i="5"/>
  <c r="H109" i="5"/>
  <c r="G265" i="5"/>
  <c r="I265" i="5"/>
  <c r="F265" i="5"/>
  <c r="G217" i="5"/>
  <c r="I217" i="5"/>
  <c r="F217" i="5"/>
  <c r="G153" i="5"/>
  <c r="I153" i="5"/>
  <c r="G89" i="5"/>
  <c r="I89" i="5"/>
  <c r="H89" i="5"/>
  <c r="F89" i="5"/>
  <c r="G41" i="5"/>
  <c r="I41" i="5"/>
  <c r="H41" i="5"/>
  <c r="F41" i="5"/>
  <c r="H216" i="5"/>
  <c r="I216" i="5"/>
  <c r="H184" i="5"/>
  <c r="F184" i="5"/>
  <c r="I184" i="5"/>
  <c r="H168" i="5"/>
  <c r="I168" i="5"/>
  <c r="H152" i="5"/>
  <c r="D152" i="5"/>
  <c r="E152" i="5" s="1" a="1"/>
  <c r="E152" i="5" s="1"/>
  <c r="H120" i="5"/>
  <c r="F120" i="5"/>
  <c r="H104" i="5"/>
  <c r="I104" i="5"/>
  <c r="H88" i="5"/>
  <c r="I88" i="5"/>
  <c r="G88" i="5"/>
  <c r="H56" i="5"/>
  <c r="I56" i="5"/>
  <c r="H8" i="5"/>
  <c r="I8" i="5"/>
  <c r="H167" i="5"/>
  <c r="I167" i="5"/>
  <c r="H135" i="5"/>
  <c r="I135" i="5"/>
  <c r="G135" i="5"/>
  <c r="H103" i="5"/>
  <c r="I103" i="5"/>
  <c r="H87" i="5"/>
  <c r="I87" i="5"/>
  <c r="G87" i="5"/>
  <c r="H55" i="5"/>
  <c r="I55" i="5"/>
  <c r="I120" i="5"/>
  <c r="I262" i="5"/>
  <c r="G262" i="5"/>
  <c r="F262" i="5"/>
  <c r="D262" i="5"/>
  <c r="E262" i="5" s="1" a="1"/>
  <c r="E262" i="5" s="1"/>
  <c r="G214" i="5"/>
  <c r="I214" i="5"/>
  <c r="F214" i="5"/>
  <c r="I182" i="5"/>
  <c r="G182" i="5"/>
  <c r="D182" i="5"/>
  <c r="E182" i="5" s="1" a="1"/>
  <c r="E182" i="5" s="1"/>
  <c r="F182" i="5"/>
  <c r="H86" i="5"/>
  <c r="I86" i="5"/>
  <c r="F86" i="5"/>
  <c r="G86" i="5"/>
  <c r="H70" i="5"/>
  <c r="G70" i="5"/>
  <c r="F70" i="5"/>
  <c r="G22" i="5"/>
  <c r="F22" i="5"/>
  <c r="H22" i="5"/>
  <c r="I22" i="5"/>
  <c r="G60" i="5"/>
  <c r="D109" i="5"/>
  <c r="E109" i="5" s="1" a="1"/>
  <c r="E109" i="5" s="1"/>
  <c r="F61" i="5"/>
  <c r="I232" i="5"/>
  <c r="I71" i="5"/>
  <c r="H91" i="5"/>
  <c r="D91" i="5"/>
  <c r="E91" i="5" s="1" a="1"/>
  <c r="E91" i="5" s="1"/>
  <c r="F91" i="5"/>
  <c r="G266" i="5"/>
  <c r="F266" i="5"/>
  <c r="G10" i="5"/>
  <c r="F10" i="5"/>
  <c r="H10" i="5"/>
  <c r="I10" i="5"/>
  <c r="F187" i="5"/>
  <c r="G105" i="5"/>
  <c r="I105" i="5"/>
  <c r="I237" i="5"/>
  <c r="H280" i="5"/>
  <c r="I280" i="5"/>
  <c r="D280" i="5"/>
  <c r="E280" i="5" s="1" a="1"/>
  <c r="E280" i="5" s="1"/>
  <c r="H248" i="5"/>
  <c r="I248" i="5"/>
  <c r="H136" i="5"/>
  <c r="I136" i="5"/>
  <c r="G136" i="5"/>
  <c r="G246" i="5"/>
  <c r="H246" i="5"/>
  <c r="I246" i="5"/>
  <c r="H150" i="5"/>
  <c r="D150" i="5"/>
  <c r="E150" i="5" s="1" a="1"/>
  <c r="E150" i="5" s="1"/>
  <c r="I102" i="5"/>
  <c r="H102" i="5"/>
  <c r="H54" i="5"/>
  <c r="I54" i="5"/>
  <c r="H6" i="5"/>
  <c r="I6" i="5"/>
  <c r="G6" i="5"/>
  <c r="J6" i="5" s="1"/>
  <c r="K6" i="5" s="1" a="1"/>
  <c r="K6" i="5" s="1"/>
  <c r="D38" i="5"/>
  <c r="E38" i="5" s="1" a="1"/>
  <c r="E38" i="5" s="1"/>
  <c r="F60" i="5"/>
  <c r="G54" i="5"/>
  <c r="H155" i="5"/>
  <c r="I231" i="5"/>
  <c r="I70" i="5"/>
  <c r="G221" i="5"/>
  <c r="I221" i="5"/>
  <c r="F221" i="5"/>
  <c r="G205" i="5"/>
  <c r="D205" i="5"/>
  <c r="E205" i="5" s="1" a="1"/>
  <c r="E205" i="5" s="1"/>
  <c r="I205" i="5"/>
  <c r="G157" i="5"/>
  <c r="I157" i="5"/>
  <c r="G45" i="5"/>
  <c r="I45" i="5"/>
  <c r="F45" i="5"/>
  <c r="G140" i="5"/>
  <c r="F140" i="5"/>
  <c r="I140" i="5"/>
  <c r="H283" i="5"/>
  <c r="I283" i="5"/>
  <c r="G283" i="5"/>
  <c r="D59" i="5"/>
  <c r="E59" i="5" s="1" a="1"/>
  <c r="E59" i="5" s="1"/>
  <c r="H59" i="5"/>
  <c r="G234" i="5"/>
  <c r="F234" i="5"/>
  <c r="H234" i="5"/>
  <c r="G170" i="5"/>
  <c r="H170" i="5"/>
  <c r="I170" i="5"/>
  <c r="F170" i="5"/>
  <c r="J170" i="5" s="1"/>
  <c r="K170" i="5" s="1" a="1"/>
  <c r="K170" i="5" s="1"/>
  <c r="G58" i="5"/>
  <c r="H58" i="5"/>
  <c r="F29" i="5"/>
  <c r="H264" i="5"/>
  <c r="I264" i="5"/>
  <c r="F134" i="5"/>
  <c r="I134" i="5"/>
  <c r="H134" i="5"/>
  <c r="G134" i="5"/>
  <c r="I72" i="5"/>
  <c r="D107" i="5"/>
  <c r="E107" i="5" s="1" a="1"/>
  <c r="E107" i="5" s="1"/>
  <c r="F236" i="5"/>
  <c r="F156" i="5"/>
  <c r="F59" i="5"/>
  <c r="G155" i="5"/>
  <c r="H154" i="5"/>
  <c r="F2" i="5"/>
  <c r="I2" i="5"/>
  <c r="G237" i="5"/>
  <c r="H237" i="5"/>
  <c r="D237" i="5"/>
  <c r="E237" i="5" s="1" a="1"/>
  <c r="E237" i="5" s="1"/>
  <c r="G189" i="5"/>
  <c r="H189" i="5"/>
  <c r="I189" i="5"/>
  <c r="G93" i="5"/>
  <c r="F93" i="5"/>
  <c r="D141" i="5"/>
  <c r="E141" i="5" s="1" a="1"/>
  <c r="E141" i="5" s="1"/>
  <c r="F189" i="5"/>
  <c r="G90" i="5"/>
  <c r="H90" i="5"/>
  <c r="F90" i="5"/>
  <c r="G249" i="5"/>
  <c r="I249" i="5"/>
  <c r="H249" i="5"/>
  <c r="F249" i="5"/>
  <c r="G137" i="5"/>
  <c r="I137" i="5"/>
  <c r="F137" i="5"/>
  <c r="H137" i="5"/>
  <c r="G25" i="5"/>
  <c r="I25" i="5"/>
  <c r="H25" i="5"/>
  <c r="H262" i="5"/>
  <c r="D102" i="5"/>
  <c r="E102" i="5" s="1" a="1"/>
  <c r="E102" i="5" s="1"/>
  <c r="F155" i="5"/>
  <c r="F58" i="5"/>
  <c r="G150" i="5"/>
  <c r="H153" i="5"/>
  <c r="I269" i="5"/>
  <c r="G253" i="5"/>
  <c r="F253" i="5"/>
  <c r="H253" i="5"/>
  <c r="I253" i="5"/>
  <c r="H284" i="5"/>
  <c r="I284" i="5"/>
  <c r="G252" i="5"/>
  <c r="F252" i="5"/>
  <c r="H252" i="5"/>
  <c r="I252" i="5"/>
  <c r="H220" i="5"/>
  <c r="I220" i="5"/>
  <c r="F220" i="5"/>
  <c r="D220" i="5"/>
  <c r="E220" i="5" s="1" a="1"/>
  <c r="E220" i="5" s="1"/>
  <c r="G220" i="5"/>
  <c r="G188" i="5"/>
  <c r="I188" i="5"/>
  <c r="H188" i="5"/>
  <c r="H172" i="5"/>
  <c r="F172" i="5"/>
  <c r="D172" i="5"/>
  <c r="E172" i="5" s="1" a="1"/>
  <c r="E172" i="5" s="1"/>
  <c r="I172" i="5"/>
  <c r="G124" i="5"/>
  <c r="I124" i="5"/>
  <c r="H124" i="5"/>
  <c r="F124" i="5"/>
  <c r="D124" i="5"/>
  <c r="E124" i="5" s="1" a="1"/>
  <c r="E124" i="5" s="1"/>
  <c r="F108" i="5"/>
  <c r="I108" i="5"/>
  <c r="H76" i="5"/>
  <c r="G76" i="5"/>
  <c r="F76" i="5"/>
  <c r="D76" i="5"/>
  <c r="E76" i="5" s="1" a="1"/>
  <c r="E76" i="5" s="1"/>
  <c r="I76" i="5"/>
  <c r="I60" i="5"/>
  <c r="H60" i="5"/>
  <c r="H28" i="5"/>
  <c r="I28" i="5"/>
  <c r="G28" i="5"/>
  <c r="J28" i="5" s="1"/>
  <c r="K28" i="5" s="1" a="1"/>
  <c r="K28" i="5" s="1"/>
  <c r="I93" i="5"/>
  <c r="G251" i="5"/>
  <c r="F251" i="5"/>
  <c r="H251" i="5"/>
  <c r="D251" i="5"/>
  <c r="E251" i="5" s="1" a="1"/>
  <c r="E251" i="5" s="1"/>
  <c r="I251" i="5"/>
  <c r="H187" i="5"/>
  <c r="G187" i="5"/>
  <c r="I141" i="5"/>
  <c r="G74" i="5"/>
  <c r="F74" i="5"/>
  <c r="I74" i="5"/>
  <c r="H74" i="5"/>
  <c r="G201" i="5"/>
  <c r="I201" i="5"/>
  <c r="H201" i="5"/>
  <c r="F201" i="5"/>
  <c r="I90" i="5"/>
  <c r="H24" i="5"/>
  <c r="I24" i="5"/>
  <c r="H215" i="5"/>
  <c r="I215" i="5"/>
  <c r="H183" i="5"/>
  <c r="I183" i="5"/>
  <c r="F183" i="5"/>
  <c r="G183" i="5"/>
  <c r="H151" i="5"/>
  <c r="I151" i="5"/>
  <c r="D151" i="5"/>
  <c r="E151" i="5" s="1" a="1"/>
  <c r="E151" i="5" s="1"/>
  <c r="H119" i="5"/>
  <c r="F119" i="5"/>
  <c r="H23" i="5"/>
  <c r="I23" i="5"/>
  <c r="D23" i="5"/>
  <c r="E23" i="5" s="1" a="1"/>
  <c r="E23" i="5" s="1"/>
  <c r="I278" i="5"/>
  <c r="F278" i="5"/>
  <c r="G278" i="5"/>
  <c r="H230" i="5"/>
  <c r="F230" i="5"/>
  <c r="G166" i="5"/>
  <c r="H166" i="5"/>
  <c r="D166" i="5"/>
  <c r="E166" i="5" s="1" a="1"/>
  <c r="E166" i="5" s="1"/>
  <c r="I166" i="5"/>
  <c r="F166" i="5"/>
  <c r="H118" i="5"/>
  <c r="G118" i="5"/>
  <c r="D118" i="5"/>
  <c r="E118" i="5" s="1" a="1"/>
  <c r="E118" i="5" s="1"/>
  <c r="F154" i="5"/>
  <c r="G236" i="5"/>
  <c r="I155" i="5"/>
  <c r="I61" i="5"/>
  <c r="G173" i="5"/>
  <c r="H173" i="5"/>
  <c r="F173" i="5"/>
  <c r="F268" i="5"/>
  <c r="H268" i="5"/>
  <c r="G268" i="5"/>
  <c r="G204" i="5"/>
  <c r="I204" i="5"/>
  <c r="H204" i="5"/>
  <c r="J204" i="5" s="1"/>
  <c r="K204" i="5" s="1" a="1"/>
  <c r="K204" i="5" s="1"/>
  <c r="H156" i="5"/>
  <c r="G156" i="5"/>
  <c r="H44" i="5"/>
  <c r="F44" i="5"/>
  <c r="D44" i="5"/>
  <c r="E44" i="5" s="1" a="1"/>
  <c r="E44" i="5" s="1"/>
  <c r="I44" i="5"/>
  <c r="G267" i="5"/>
  <c r="F267" i="5"/>
  <c r="F235" i="5"/>
  <c r="H235" i="5"/>
  <c r="F219" i="5"/>
  <c r="I219" i="5"/>
  <c r="G219" i="5"/>
  <c r="H203" i="5"/>
  <c r="G203" i="5"/>
  <c r="I203" i="5"/>
  <c r="H171" i="5"/>
  <c r="F171" i="5"/>
  <c r="D171" i="5"/>
  <c r="E171" i="5" s="1" a="1"/>
  <c r="E171" i="5" s="1"/>
  <c r="G171" i="5"/>
  <c r="I171" i="5"/>
  <c r="F139" i="5"/>
  <c r="I139" i="5"/>
  <c r="H139" i="5"/>
  <c r="G139" i="5"/>
  <c r="G282" i="5"/>
  <c r="I282" i="5"/>
  <c r="H282" i="5"/>
  <c r="G250" i="5"/>
  <c r="H250" i="5"/>
  <c r="F250" i="5"/>
  <c r="I250" i="5"/>
  <c r="G218" i="5"/>
  <c r="H218" i="5"/>
  <c r="F218" i="5"/>
  <c r="I218" i="5"/>
  <c r="G202" i="5"/>
  <c r="I202" i="5"/>
  <c r="H202" i="5"/>
  <c r="F202" i="5"/>
  <c r="J202" i="5" s="1"/>
  <c r="K202" i="5" s="1" a="1"/>
  <c r="K202" i="5" s="1"/>
  <c r="G186" i="5"/>
  <c r="I186" i="5"/>
  <c r="H186" i="5"/>
  <c r="G138" i="5"/>
  <c r="F138" i="5"/>
  <c r="H138" i="5"/>
  <c r="I138" i="5"/>
  <c r="G106" i="5"/>
  <c r="F106" i="5"/>
  <c r="I106" i="5"/>
  <c r="G26" i="5"/>
  <c r="I26" i="5"/>
  <c r="H26" i="5"/>
  <c r="I187" i="5"/>
  <c r="I91" i="5"/>
  <c r="G281" i="5"/>
  <c r="I281" i="5"/>
  <c r="G233" i="5"/>
  <c r="I233" i="5"/>
  <c r="F233" i="5"/>
  <c r="J233" i="5" s="1"/>
  <c r="K233" i="5" s="1" a="1"/>
  <c r="K233" i="5" s="1"/>
  <c r="G185" i="5"/>
  <c r="I185" i="5"/>
  <c r="G169" i="5"/>
  <c r="I169" i="5"/>
  <c r="F169" i="5"/>
  <c r="H169" i="5"/>
  <c r="G121" i="5"/>
  <c r="I121" i="5"/>
  <c r="F121" i="5"/>
  <c r="G73" i="5"/>
  <c r="I73" i="5"/>
  <c r="F73" i="5"/>
  <c r="H73" i="5"/>
  <c r="G57" i="5"/>
  <c r="I57" i="5"/>
  <c r="H57" i="5"/>
  <c r="J57" i="5" s="1"/>
  <c r="K57" i="5" s="1" a="1"/>
  <c r="K57" i="5" s="1"/>
  <c r="G9" i="5"/>
  <c r="I9" i="5"/>
  <c r="H9" i="5"/>
  <c r="F9" i="5"/>
  <c r="G91" i="5"/>
  <c r="H108" i="5"/>
  <c r="H200" i="5"/>
  <c r="I200" i="5"/>
  <c r="H266" i="5"/>
  <c r="H185" i="5"/>
  <c r="H106" i="5"/>
  <c r="I236" i="5"/>
  <c r="I122" i="5"/>
  <c r="H279" i="5"/>
  <c r="I279" i="5"/>
  <c r="H263" i="5"/>
  <c r="I263" i="5"/>
  <c r="H247" i="5"/>
  <c r="I247" i="5"/>
  <c r="H7" i="5"/>
  <c r="I7" i="5"/>
  <c r="D267" i="5"/>
  <c r="E267" i="5" s="1" a="1"/>
  <c r="E267" i="5" s="1"/>
  <c r="H265" i="5"/>
  <c r="H198" i="5"/>
  <c r="F198" i="5"/>
  <c r="G198" i="5"/>
  <c r="F38" i="5"/>
  <c r="H38" i="5"/>
  <c r="I119" i="5"/>
  <c r="F153" i="5"/>
  <c r="F56" i="5"/>
  <c r="G235" i="5"/>
  <c r="H45" i="5"/>
  <c r="I267" i="5"/>
  <c r="I154" i="5"/>
  <c r="I59" i="5"/>
  <c r="I261" i="5"/>
  <c r="G261" i="5"/>
  <c r="F261" i="5"/>
  <c r="G85" i="5"/>
  <c r="I85" i="5"/>
  <c r="D85" i="5"/>
  <c r="E85" i="5" s="1" a="1"/>
  <c r="E85" i="5" s="1"/>
  <c r="F85" i="5"/>
  <c r="G53" i="5"/>
  <c r="I5" i="5"/>
  <c r="G5" i="5"/>
  <c r="D5" i="5"/>
  <c r="E5" i="5" s="1" a="1"/>
  <c r="E5" i="5" s="1"/>
  <c r="F53" i="5"/>
  <c r="G149" i="5"/>
  <c r="G244" i="5"/>
  <c r="I244" i="5"/>
  <c r="H85" i="5"/>
  <c r="I228" i="5"/>
  <c r="H192" i="5"/>
  <c r="H37" i="5"/>
  <c r="I277" i="5"/>
  <c r="I195" i="5"/>
  <c r="H245" i="5"/>
  <c r="I245" i="5"/>
  <c r="G229" i="5"/>
  <c r="F229" i="5"/>
  <c r="H197" i="5"/>
  <c r="G260" i="5"/>
  <c r="I260" i="5"/>
  <c r="D260" i="5"/>
  <c r="E260" i="5" s="1" a="1"/>
  <c r="E260" i="5" s="1"/>
  <c r="I68" i="5"/>
  <c r="F277" i="5"/>
  <c r="G259" i="5"/>
  <c r="I259" i="5"/>
  <c r="D259" i="5"/>
  <c r="E259" i="5" s="1" a="1"/>
  <c r="E259" i="5" s="1"/>
  <c r="G243" i="5"/>
  <c r="I243" i="5"/>
  <c r="G277" i="5"/>
  <c r="F274" i="5"/>
  <c r="H274" i="5"/>
  <c r="G258" i="5"/>
  <c r="H242" i="5"/>
  <c r="F242" i="5"/>
  <c r="I242" i="5"/>
  <c r="H226" i="5"/>
  <c r="I226" i="5"/>
  <c r="H194" i="5"/>
  <c r="H162" i="5"/>
  <c r="I162" i="5"/>
  <c r="G162" i="5"/>
  <c r="F146" i="5"/>
  <c r="I146" i="5"/>
  <c r="F130" i="5"/>
  <c r="G130" i="5"/>
  <c r="H130" i="5"/>
  <c r="H114" i="5"/>
  <c r="G114" i="5"/>
  <c r="G82" i="5"/>
  <c r="I66" i="5"/>
  <c r="G50" i="5"/>
  <c r="D50" i="5"/>
  <c r="E50" i="5" s="1" a="1"/>
  <c r="E50" i="5" s="1"/>
  <c r="I50" i="5"/>
  <c r="F18" i="5"/>
  <c r="H18" i="5"/>
  <c r="D18" i="5"/>
  <c r="E18" i="5" s="1" a="1"/>
  <c r="E18" i="5" s="1"/>
  <c r="F178" i="5"/>
  <c r="G274" i="5"/>
  <c r="G84" i="5"/>
  <c r="H191" i="5"/>
  <c r="I194" i="5"/>
  <c r="I111" i="5"/>
  <c r="I53" i="5"/>
  <c r="F273" i="5"/>
  <c r="H273" i="5"/>
  <c r="G257" i="5"/>
  <c r="D257" i="5"/>
  <c r="E257" i="5" s="1" a="1"/>
  <c r="E257" i="5" s="1"/>
  <c r="H241" i="5"/>
  <c r="I241" i="5"/>
  <c r="H225" i="5"/>
  <c r="I225" i="5"/>
  <c r="G209" i="5"/>
  <c r="F193" i="5"/>
  <c r="G193" i="5"/>
  <c r="H177" i="5"/>
  <c r="H161" i="5"/>
  <c r="G161" i="5"/>
  <c r="F145" i="5"/>
  <c r="I145" i="5"/>
  <c r="F129" i="5"/>
  <c r="H129" i="5"/>
  <c r="G129" i="5"/>
  <c r="H113" i="5"/>
  <c r="D113" i="5"/>
  <c r="E113" i="5" s="1" a="1"/>
  <c r="E113" i="5" s="1"/>
  <c r="G97" i="5"/>
  <c r="I97" i="5"/>
  <c r="D81" i="5"/>
  <c r="E81" i="5" s="1" a="1"/>
  <c r="E81" i="5" s="1"/>
  <c r="H81" i="5"/>
  <c r="G81" i="5"/>
  <c r="F65" i="5"/>
  <c r="I65" i="5"/>
  <c r="G49" i="5"/>
  <c r="D49" i="5"/>
  <c r="E49" i="5" s="1" a="1"/>
  <c r="E49" i="5" s="1"/>
  <c r="I49" i="5"/>
  <c r="F49" i="5"/>
  <c r="F17" i="5"/>
  <c r="H17" i="5"/>
  <c r="F177" i="5"/>
  <c r="F37" i="5"/>
  <c r="G273" i="5"/>
  <c r="G197" i="5"/>
  <c r="G69" i="5"/>
  <c r="I193" i="5"/>
  <c r="I161" i="5"/>
  <c r="I52" i="5"/>
  <c r="I20" i="5"/>
  <c r="H181" i="5"/>
  <c r="I181" i="5"/>
  <c r="H133" i="5"/>
  <c r="I133" i="5"/>
  <c r="F101" i="5"/>
  <c r="H101" i="5"/>
  <c r="G21" i="5"/>
  <c r="F21" i="5"/>
  <c r="H21" i="5"/>
  <c r="G164" i="5"/>
  <c r="I164" i="5"/>
  <c r="F160" i="5"/>
  <c r="G160" i="5"/>
  <c r="F144" i="5"/>
  <c r="H144" i="5"/>
  <c r="I144" i="5"/>
  <c r="F128" i="5"/>
  <c r="H128" i="5"/>
  <c r="I128" i="5"/>
  <c r="F112" i="5"/>
  <c r="F80" i="5"/>
  <c r="H80" i="5"/>
  <c r="D80" i="5"/>
  <c r="E80" i="5" s="1" a="1"/>
  <c r="E80" i="5" s="1"/>
  <c r="F48" i="5"/>
  <c r="I48" i="5"/>
  <c r="F16" i="5"/>
  <c r="H16" i="5"/>
  <c r="G68" i="5"/>
  <c r="I274" i="5"/>
  <c r="I192" i="5"/>
  <c r="I160" i="5"/>
  <c r="I51" i="5"/>
  <c r="I19" i="5"/>
  <c r="D165" i="5"/>
  <c r="E165" i="5" s="1" a="1"/>
  <c r="E165" i="5" s="1"/>
  <c r="I165" i="5"/>
  <c r="G165" i="5"/>
  <c r="I229" i="5"/>
  <c r="I163" i="5"/>
  <c r="I115" i="5"/>
  <c r="G115" i="5"/>
  <c r="G83" i="5"/>
  <c r="F272" i="5"/>
  <c r="H272" i="5"/>
  <c r="F240" i="5"/>
  <c r="I240" i="5"/>
  <c r="F224" i="5"/>
  <c r="I224" i="5"/>
  <c r="F208" i="5"/>
  <c r="G208" i="5"/>
  <c r="H208" i="5"/>
  <c r="F255" i="5"/>
  <c r="H255" i="5"/>
  <c r="H207" i="5"/>
  <c r="I207" i="5"/>
  <c r="H79" i="5"/>
  <c r="I79" i="5"/>
  <c r="D79" i="5"/>
  <c r="E79" i="5" s="1" a="1"/>
  <c r="E79" i="5" s="1"/>
  <c r="D47" i="5"/>
  <c r="E47" i="5" s="1" a="1"/>
  <c r="E47" i="5" s="1"/>
  <c r="I47" i="5"/>
  <c r="H31" i="5"/>
  <c r="I31" i="5"/>
  <c r="D117" i="5"/>
  <c r="E117" i="5" s="1" a="1"/>
  <c r="E117" i="5" s="1"/>
  <c r="F33" i="5"/>
  <c r="G271" i="5"/>
  <c r="G133" i="5"/>
  <c r="G67" i="5"/>
  <c r="I273" i="5"/>
  <c r="I159" i="5"/>
  <c r="I132" i="5"/>
  <c r="I101" i="5"/>
  <c r="I18" i="5"/>
  <c r="F69" i="5"/>
  <c r="I69" i="5"/>
  <c r="F149" i="5"/>
  <c r="I197" i="5"/>
  <c r="G147" i="5"/>
  <c r="I147" i="5"/>
  <c r="F256" i="5"/>
  <c r="H256" i="5"/>
  <c r="D256" i="5"/>
  <c r="E256" i="5" s="1" a="1"/>
  <c r="E256" i="5" s="1"/>
  <c r="H223" i="5"/>
  <c r="I223" i="5"/>
  <c r="D143" i="5"/>
  <c r="E143" i="5" s="1" a="1"/>
  <c r="E143" i="5" s="1"/>
  <c r="I143" i="5"/>
  <c r="H127" i="5"/>
  <c r="I127" i="5"/>
  <c r="G270" i="5"/>
  <c r="I270" i="5"/>
  <c r="G254" i="5"/>
  <c r="I254" i="5"/>
  <c r="F254" i="5"/>
  <c r="J254" i="5" s="1"/>
  <c r="K254" i="5" s="1" a="1"/>
  <c r="K254" i="5" s="1"/>
  <c r="G238" i="5"/>
  <c r="I238" i="5"/>
  <c r="H238" i="5"/>
  <c r="G222" i="5"/>
  <c r="I222" i="5"/>
  <c r="G206" i="5"/>
  <c r="I206" i="5"/>
  <c r="D206" i="5"/>
  <c r="E206" i="5" s="1" a="1"/>
  <c r="E206" i="5" s="1"/>
  <c r="G190" i="5"/>
  <c r="I190" i="5"/>
  <c r="F190" i="5"/>
  <c r="G174" i="5"/>
  <c r="I174" i="5"/>
  <c r="G158" i="5"/>
  <c r="I158" i="5"/>
  <c r="F158" i="5"/>
  <c r="G142" i="5"/>
  <c r="I142" i="5"/>
  <c r="G126" i="5"/>
  <c r="I126" i="5"/>
  <c r="H126" i="5"/>
  <c r="G110" i="5"/>
  <c r="I110" i="5"/>
  <c r="D110" i="5"/>
  <c r="E110" i="5" s="1" a="1"/>
  <c r="E110" i="5" s="1"/>
  <c r="F110" i="5"/>
  <c r="G94" i="5"/>
  <c r="I94" i="5"/>
  <c r="G78" i="5"/>
  <c r="I78" i="5"/>
  <c r="G62" i="5"/>
  <c r="I62" i="5"/>
  <c r="G46" i="5"/>
  <c r="I46" i="5"/>
  <c r="H46" i="5"/>
  <c r="F46" i="5"/>
  <c r="D277" i="5"/>
  <c r="E277" i="5" s="1" a="1"/>
  <c r="E277" i="5" s="1"/>
  <c r="D244" i="5"/>
  <c r="E244" i="5" s="1" a="1"/>
  <c r="E244" i="5" s="1"/>
  <c r="D213" i="5"/>
  <c r="E213" i="5" s="1" a="1"/>
  <c r="E213" i="5" s="1"/>
  <c r="F165" i="5"/>
  <c r="G132" i="5"/>
  <c r="G66" i="5"/>
  <c r="H66" i="5"/>
  <c r="H5" i="5"/>
  <c r="I272" i="5"/>
  <c r="I100" i="5"/>
  <c r="I17" i="5"/>
  <c r="I11" i="5"/>
  <c r="G30" i="5"/>
  <c r="I30" i="5"/>
  <c r="G14" i="5"/>
  <c r="I14" i="5"/>
  <c r="D12" i="5"/>
  <c r="E12" i="5" s="1" a="1"/>
  <c r="E12" i="5" s="1"/>
  <c r="D11" i="5"/>
  <c r="E11" i="5" s="1" a="1"/>
  <c r="E11" i="5" s="1"/>
  <c r="F12" i="5"/>
  <c r="G27" i="5"/>
  <c r="F11" i="5"/>
  <c r="D43" i="5"/>
  <c r="E43" i="5" s="1" a="1"/>
  <c r="E43" i="5" s="1"/>
  <c r="F43" i="5"/>
  <c r="J43" i="5" s="1"/>
  <c r="K43" i="5" s="1" a="1"/>
  <c r="K43" i="5" s="1"/>
  <c r="G248" i="5"/>
  <c r="G39" i="5"/>
  <c r="D56" i="5"/>
  <c r="E56" i="5" s="1" a="1"/>
  <c r="E56" i="5" s="1"/>
  <c r="F136" i="5"/>
  <c r="F8" i="5"/>
  <c r="H276" i="5"/>
  <c r="F276" i="5"/>
  <c r="H196" i="5"/>
  <c r="F196" i="5"/>
  <c r="H20" i="5"/>
  <c r="F20" i="5"/>
  <c r="G151" i="5"/>
  <c r="G176" i="5"/>
  <c r="G103" i="5"/>
  <c r="G56" i="5"/>
  <c r="H271" i="5"/>
  <c r="H143" i="5"/>
  <c r="H15" i="5"/>
  <c r="D254" i="5"/>
  <c r="E254" i="5" s="1" a="1"/>
  <c r="E254" i="5" s="1"/>
  <c r="D162" i="5"/>
  <c r="E162" i="5" s="1" a="1"/>
  <c r="E162" i="5" s="1"/>
  <c r="D34" i="5"/>
  <c r="E34" i="5" s="1" a="1"/>
  <c r="E34" i="5" s="1"/>
  <c r="D16" i="5"/>
  <c r="E16" i="5" s="1" a="1"/>
  <c r="E16" i="5" s="1"/>
  <c r="F280" i="5"/>
  <c r="F258" i="5"/>
  <c r="F216" i="5"/>
  <c r="F194" i="5"/>
  <c r="F152" i="5"/>
  <c r="F88" i="5"/>
  <c r="F66" i="5"/>
  <c r="F24" i="5"/>
  <c r="G242" i="5"/>
  <c r="G196" i="5"/>
  <c r="G128" i="5"/>
  <c r="G55" i="5"/>
  <c r="G34" i="5"/>
  <c r="G8" i="5"/>
  <c r="H270" i="5"/>
  <c r="H206" i="5"/>
  <c r="H142" i="5"/>
  <c r="H98" i="5"/>
  <c r="H78" i="5"/>
  <c r="H14" i="5"/>
  <c r="D271" i="5"/>
  <c r="E271" i="5" s="1" a="1"/>
  <c r="E271" i="5" s="1"/>
  <c r="D253" i="5"/>
  <c r="E253" i="5" s="1" a="1"/>
  <c r="E253" i="5" s="1"/>
  <c r="D161" i="5"/>
  <c r="E161" i="5" s="1" a="1"/>
  <c r="E161" i="5" s="1"/>
  <c r="D125" i="5"/>
  <c r="E125" i="5" s="1" a="1"/>
  <c r="E125" i="5" s="1"/>
  <c r="D33" i="5"/>
  <c r="E33" i="5" s="1" a="1"/>
  <c r="E33" i="5" s="1"/>
  <c r="F279" i="5"/>
  <c r="F257" i="5"/>
  <c r="F215" i="5"/>
  <c r="F151" i="5"/>
  <c r="F87" i="5"/>
  <c r="F23" i="5"/>
  <c r="G241" i="5"/>
  <c r="G216" i="5"/>
  <c r="G195" i="5"/>
  <c r="G80" i="5"/>
  <c r="G33" i="5"/>
  <c r="G7" i="5"/>
  <c r="H269" i="5"/>
  <c r="H205" i="5"/>
  <c r="H141" i="5"/>
  <c r="H97" i="5"/>
  <c r="H77" i="5"/>
  <c r="H13" i="5"/>
  <c r="F71" i="5"/>
  <c r="F7" i="5"/>
  <c r="H84" i="5"/>
  <c r="F84" i="5"/>
  <c r="H35" i="5"/>
  <c r="F35" i="5"/>
  <c r="D104" i="5"/>
  <c r="E104" i="5" s="1" a="1"/>
  <c r="E104" i="5" s="1"/>
  <c r="D32" i="5"/>
  <c r="E32" i="5" s="1" a="1"/>
  <c r="E32" i="5" s="1"/>
  <c r="F126" i="5"/>
  <c r="F62" i="5"/>
  <c r="G280" i="5"/>
  <c r="G240" i="5"/>
  <c r="G215" i="5"/>
  <c r="G194" i="5"/>
  <c r="G168" i="5"/>
  <c r="G100" i="5"/>
  <c r="G32" i="5"/>
  <c r="H224" i="5"/>
  <c r="H160" i="5"/>
  <c r="H140" i="5"/>
  <c r="H96" i="5"/>
  <c r="H32" i="5"/>
  <c r="D168" i="5"/>
  <c r="E168" i="5" s="1" a="1"/>
  <c r="E168" i="5" s="1"/>
  <c r="F199" i="5"/>
  <c r="G104" i="5"/>
  <c r="H67" i="5"/>
  <c r="F67" i="5"/>
  <c r="G279" i="5"/>
  <c r="G239" i="5"/>
  <c r="G167" i="5"/>
  <c r="G146" i="5"/>
  <c r="G120" i="5"/>
  <c r="H159" i="5"/>
  <c r="G200" i="5"/>
  <c r="D164" i="5"/>
  <c r="E164" i="5" s="1" a="1"/>
  <c r="E164" i="5" s="1"/>
  <c r="H211" i="5"/>
  <c r="F211" i="5"/>
  <c r="H99" i="5"/>
  <c r="F99" i="5"/>
  <c r="D199" i="5"/>
  <c r="E199" i="5" s="1" a="1"/>
  <c r="E199" i="5" s="1"/>
  <c r="D158" i="5"/>
  <c r="E158" i="5" s="1" a="1"/>
  <c r="E158" i="5" s="1"/>
  <c r="H222" i="5"/>
  <c r="H158" i="5"/>
  <c r="H94" i="5"/>
  <c r="H50" i="5"/>
  <c r="H30" i="5"/>
  <c r="H275" i="5"/>
  <c r="F275" i="5"/>
  <c r="H19" i="5"/>
  <c r="F19" i="5"/>
  <c r="D196" i="5"/>
  <c r="E196" i="5" s="1" a="1"/>
  <c r="E196" i="5" s="1"/>
  <c r="F159" i="5"/>
  <c r="G159" i="5"/>
  <c r="D248" i="5"/>
  <c r="E248" i="5" s="1" a="1"/>
  <c r="E248" i="5" s="1"/>
  <c r="F232" i="5"/>
  <c r="F168" i="5"/>
  <c r="F40" i="5"/>
  <c r="D2" i="5"/>
  <c r="E2" i="5" s="1" a="1"/>
  <c r="E2" i="5" s="1"/>
  <c r="D29" i="5"/>
  <c r="E29" i="5" s="1" a="1"/>
  <c r="E29" i="5" s="1"/>
  <c r="F231" i="5"/>
  <c r="F167" i="5"/>
  <c r="F103" i="5"/>
  <c r="F81" i="5"/>
  <c r="F39" i="5"/>
  <c r="G144" i="5"/>
  <c r="G71" i="5"/>
  <c r="G24" i="5"/>
  <c r="H221" i="5"/>
  <c r="H157" i="5"/>
  <c r="J157" i="5" s="1"/>
  <c r="K157" i="5" s="1" a="1"/>
  <c r="K157" i="5" s="1"/>
  <c r="H93" i="5"/>
  <c r="H49" i="5"/>
  <c r="H29" i="5"/>
  <c r="D40" i="5"/>
  <c r="E40" i="5" s="1" a="1"/>
  <c r="E40" i="5" s="1"/>
  <c r="D167" i="5"/>
  <c r="E167" i="5" s="1" a="1"/>
  <c r="E167" i="5" s="1"/>
  <c r="D184" i="5"/>
  <c r="E184" i="5" s="1" a="1"/>
  <c r="E184" i="5" s="1"/>
  <c r="F264" i="5"/>
  <c r="F263" i="5"/>
  <c r="G199" i="5"/>
  <c r="H148" i="5"/>
  <c r="F148" i="5"/>
  <c r="G264" i="5"/>
  <c r="H259" i="5"/>
  <c r="F259" i="5"/>
  <c r="H227" i="5"/>
  <c r="F227" i="5"/>
  <c r="H179" i="5"/>
  <c r="F179" i="5"/>
  <c r="H147" i="5"/>
  <c r="F147" i="5"/>
  <c r="H115" i="5"/>
  <c r="F115" i="5"/>
  <c r="H51" i="5"/>
  <c r="F51" i="5"/>
  <c r="H3" i="5"/>
  <c r="F3" i="5"/>
  <c r="F223" i="5"/>
  <c r="G223" i="5"/>
  <c r="F191" i="5"/>
  <c r="G191" i="5"/>
  <c r="F143" i="5"/>
  <c r="G143" i="5"/>
  <c r="F111" i="5"/>
  <c r="G111" i="5"/>
  <c r="F79" i="5"/>
  <c r="G79" i="5"/>
  <c r="F47" i="5"/>
  <c r="G47" i="5"/>
  <c r="F15" i="5"/>
  <c r="G15" i="5"/>
  <c r="D231" i="5"/>
  <c r="E231" i="5" s="1" a="1"/>
  <c r="E231" i="5" s="1"/>
  <c r="D67" i="5"/>
  <c r="E67" i="5" s="1" a="1"/>
  <c r="E67" i="5" s="1"/>
  <c r="F104" i="5"/>
  <c r="F82" i="5"/>
  <c r="G119" i="5"/>
  <c r="G51" i="5"/>
  <c r="D119" i="5"/>
  <c r="E119" i="5" s="1" a="1"/>
  <c r="E119" i="5" s="1"/>
  <c r="F209" i="5"/>
  <c r="D284" i="5"/>
  <c r="E284" i="5" s="1" a="1"/>
  <c r="E284" i="5" s="1"/>
  <c r="D192" i="5"/>
  <c r="E192" i="5" s="1" a="1"/>
  <c r="E192" i="5" s="1"/>
  <c r="D174" i="5"/>
  <c r="E174" i="5" s="1" a="1"/>
  <c r="E174" i="5" s="1"/>
  <c r="D156" i="5"/>
  <c r="E156" i="5" s="1" a="1"/>
  <c r="E156" i="5" s="1"/>
  <c r="D46" i="5"/>
  <c r="E46" i="5" s="1" a="1"/>
  <c r="E46" i="5" s="1"/>
  <c r="D8" i="5"/>
  <c r="E8" i="5" s="1" a="1"/>
  <c r="E8" i="5" s="1"/>
  <c r="F270" i="5"/>
  <c r="F206" i="5"/>
  <c r="F142" i="5"/>
  <c r="F78" i="5"/>
  <c r="F14" i="5"/>
  <c r="G276" i="5"/>
  <c r="G256" i="5"/>
  <c r="G232" i="5"/>
  <c r="G211" i="5"/>
  <c r="G96" i="5"/>
  <c r="G23" i="5"/>
  <c r="H240" i="5"/>
  <c r="H176" i="5"/>
  <c r="H112" i="5"/>
  <c r="H92" i="5"/>
  <c r="H48" i="5"/>
  <c r="G40" i="5"/>
  <c r="G247" i="5"/>
  <c r="F200" i="5"/>
  <c r="F72" i="5"/>
  <c r="F135" i="5"/>
  <c r="J135" i="5" s="1"/>
  <c r="K135" i="5" s="1" a="1"/>
  <c r="K135" i="5" s="1"/>
  <c r="G152" i="5"/>
  <c r="H260" i="5"/>
  <c r="F260" i="5"/>
  <c r="H244" i="5"/>
  <c r="F244" i="5"/>
  <c r="H228" i="5"/>
  <c r="F228" i="5"/>
  <c r="H212" i="5"/>
  <c r="F212" i="5"/>
  <c r="H180" i="5"/>
  <c r="F180" i="5"/>
  <c r="H164" i="5"/>
  <c r="F164" i="5"/>
  <c r="H132" i="5"/>
  <c r="F132" i="5"/>
  <c r="H116" i="5"/>
  <c r="F116" i="5"/>
  <c r="J116" i="5" s="1"/>
  <c r="K116" i="5" s="1" a="1"/>
  <c r="K116" i="5" s="1"/>
  <c r="H100" i="5"/>
  <c r="F100" i="5"/>
  <c r="J100" i="5" s="1"/>
  <c r="K100" i="5" s="1" a="1"/>
  <c r="K100" i="5" s="1"/>
  <c r="H68" i="5"/>
  <c r="F68" i="5"/>
  <c r="H52" i="5"/>
  <c r="F52" i="5"/>
  <c r="H36" i="5"/>
  <c r="F36" i="5"/>
  <c r="H4" i="5"/>
  <c r="F4" i="5"/>
  <c r="D72" i="5"/>
  <c r="E72" i="5" s="1" a="1"/>
  <c r="E72" i="5" s="1"/>
  <c r="D36" i="5"/>
  <c r="E36" i="5" s="1" a="1"/>
  <c r="E36" i="5" s="1"/>
  <c r="G36" i="5"/>
  <c r="H243" i="5"/>
  <c r="F243" i="5"/>
  <c r="H195" i="5"/>
  <c r="F195" i="5"/>
  <c r="H163" i="5"/>
  <c r="F163" i="5"/>
  <c r="H131" i="5"/>
  <c r="F131" i="5"/>
  <c r="H83" i="5"/>
  <c r="F83" i="5"/>
  <c r="D35" i="5"/>
  <c r="E35" i="5" s="1" a="1"/>
  <c r="E35" i="5" s="1"/>
  <c r="G263" i="5"/>
  <c r="D232" i="5"/>
  <c r="E232" i="5" s="1" a="1"/>
  <c r="E232" i="5" s="1"/>
  <c r="F207" i="5"/>
  <c r="G207" i="5"/>
  <c r="F175" i="5"/>
  <c r="G175" i="5"/>
  <c r="F127" i="5"/>
  <c r="G127" i="5"/>
  <c r="F95" i="5"/>
  <c r="G95" i="5"/>
  <c r="F63" i="5"/>
  <c r="G63" i="5"/>
  <c r="F31" i="5"/>
  <c r="G31" i="5"/>
  <c r="D120" i="5"/>
  <c r="E120" i="5" s="1" a="1"/>
  <c r="E120" i="5" s="1"/>
  <c r="D48" i="5"/>
  <c r="E48" i="5" s="1" a="1"/>
  <c r="E48" i="5" s="1"/>
  <c r="D30" i="5"/>
  <c r="E30" i="5" s="1" a="1"/>
  <c r="E30" i="5" s="1"/>
  <c r="F210" i="5"/>
  <c r="G192" i="5"/>
  <c r="G72" i="5"/>
  <c r="D211" i="5"/>
  <c r="E211" i="5" s="1" a="1"/>
  <c r="E211" i="5" s="1"/>
  <c r="D157" i="5"/>
  <c r="E157" i="5" s="1" a="1"/>
  <c r="E157" i="5" s="1"/>
  <c r="D227" i="5"/>
  <c r="E227" i="5" s="1" a="1"/>
  <c r="E227" i="5" s="1"/>
  <c r="D191" i="5"/>
  <c r="E191" i="5" s="1" a="1"/>
  <c r="E191" i="5" s="1"/>
  <c r="D135" i="5"/>
  <c r="E135" i="5" s="1" a="1"/>
  <c r="E135" i="5" s="1"/>
  <c r="D63" i="5"/>
  <c r="E63" i="5" s="1" a="1"/>
  <c r="E63" i="5" s="1"/>
  <c r="F269" i="5"/>
  <c r="F205" i="5"/>
  <c r="F141" i="5"/>
  <c r="F77" i="5"/>
  <c r="F13" i="5"/>
  <c r="G275" i="5"/>
  <c r="G255" i="5"/>
  <c r="G231" i="5"/>
  <c r="G184" i="5"/>
  <c r="G163" i="5"/>
  <c r="G116" i="5"/>
  <c r="G48" i="5"/>
  <c r="H239" i="5"/>
  <c r="H175" i="5"/>
  <c r="H111" i="5"/>
  <c r="H47" i="5"/>
  <c r="D234" i="5"/>
  <c r="E234" i="5" s="1" a="1"/>
  <c r="E234" i="5" s="1"/>
  <c r="D138" i="5"/>
  <c r="E138" i="5" s="1" a="1"/>
  <c r="E138" i="5" s="1"/>
  <c r="D122" i="5"/>
  <c r="E122" i="5" s="1" a="1"/>
  <c r="E122" i="5" s="1"/>
  <c r="D106" i="5"/>
  <c r="E106" i="5" s="1" a="1"/>
  <c r="E106" i="5" s="1"/>
  <c r="D90" i="5"/>
  <c r="E90" i="5" s="1" a="1"/>
  <c r="E90" i="5" s="1"/>
  <c r="D74" i="5"/>
  <c r="E74" i="5" s="1" a="1"/>
  <c r="E74" i="5" s="1"/>
  <c r="D58" i="5"/>
  <c r="E58" i="5" s="1" a="1"/>
  <c r="E58" i="5" s="1"/>
  <c r="D26" i="5"/>
  <c r="E26" i="5" s="1" a="1"/>
  <c r="E26" i="5" s="1"/>
  <c r="D281" i="5"/>
  <c r="E281" i="5" s="1" a="1"/>
  <c r="E281" i="5" s="1"/>
  <c r="D249" i="5"/>
  <c r="E249" i="5" s="1" a="1"/>
  <c r="E249" i="5" s="1"/>
  <c r="D185" i="5"/>
  <c r="E185" i="5" s="1" a="1"/>
  <c r="E185" i="5" s="1"/>
  <c r="D121" i="5"/>
  <c r="E121" i="5" s="1" a="1"/>
  <c r="E121" i="5" s="1"/>
  <c r="D73" i="5"/>
  <c r="E73" i="5" s="1" a="1"/>
  <c r="E73" i="5" s="1"/>
  <c r="D57" i="5"/>
  <c r="E57" i="5" s="1" a="1"/>
  <c r="E57" i="5" s="1"/>
  <c r="D41" i="5"/>
  <c r="E41" i="5" s="1" a="1"/>
  <c r="E41" i="5" s="1"/>
  <c r="D25" i="5"/>
  <c r="E25" i="5" s="1" a="1"/>
  <c r="E25" i="5" s="1"/>
  <c r="D9" i="5"/>
  <c r="E9" i="5" s="1" a="1"/>
  <c r="E9" i="5" s="1"/>
  <c r="J25" i="6"/>
  <c r="J88" i="6"/>
  <c r="I87" i="6"/>
  <c r="J23" i="6"/>
  <c r="I40" i="6"/>
  <c r="J54" i="6"/>
  <c r="I39" i="6"/>
  <c r="J53" i="6"/>
  <c r="I38" i="6"/>
  <c r="J116" i="6"/>
  <c r="J20" i="6"/>
  <c r="I119" i="6"/>
  <c r="I37" i="6"/>
  <c r="J115" i="6"/>
  <c r="J19" i="6"/>
  <c r="I118" i="6"/>
  <c r="I72" i="6"/>
  <c r="I36" i="6"/>
  <c r="I117" i="6"/>
  <c r="I71" i="6"/>
  <c r="I35" i="6"/>
  <c r="J105" i="6"/>
  <c r="J73" i="6"/>
  <c r="J41" i="6"/>
  <c r="J9" i="6"/>
  <c r="I116" i="6"/>
  <c r="I70" i="6"/>
  <c r="I24" i="6"/>
  <c r="J104" i="6"/>
  <c r="J72" i="6"/>
  <c r="J40" i="6"/>
  <c r="J8" i="6"/>
  <c r="J121" i="6"/>
  <c r="J119" i="6"/>
  <c r="J84" i="6"/>
  <c r="J103" i="6"/>
  <c r="I104" i="6"/>
  <c r="I68" i="6"/>
  <c r="I22" i="6"/>
  <c r="J102" i="6"/>
  <c r="J70" i="6"/>
  <c r="J38" i="6"/>
  <c r="J6" i="6"/>
  <c r="J120" i="6"/>
  <c r="J118" i="6"/>
  <c r="J117" i="6"/>
  <c r="J83" i="6"/>
  <c r="J71" i="6"/>
  <c r="I103" i="6"/>
  <c r="I67" i="6"/>
  <c r="I21" i="6"/>
  <c r="J101" i="6"/>
  <c r="J69" i="6"/>
  <c r="J37" i="6"/>
  <c r="J5" i="6"/>
  <c r="I88" i="6"/>
  <c r="J86" i="6"/>
  <c r="J85" i="6"/>
  <c r="I120" i="6"/>
  <c r="I102" i="6"/>
  <c r="I56" i="6"/>
  <c r="I20" i="6"/>
  <c r="J100" i="6"/>
  <c r="J68" i="6"/>
  <c r="J36" i="6"/>
  <c r="J4" i="6"/>
  <c r="J89" i="6"/>
  <c r="J56" i="6"/>
  <c r="J55" i="6"/>
  <c r="I83" i="6"/>
  <c r="J39" i="6"/>
  <c r="I55" i="6"/>
  <c r="I19" i="6"/>
  <c r="J99" i="6"/>
  <c r="J67" i="6"/>
  <c r="J57" i="6"/>
  <c r="J24" i="6"/>
  <c r="J87" i="6"/>
  <c r="J22" i="6"/>
  <c r="I85" i="6"/>
  <c r="J21" i="6"/>
  <c r="I84" i="6"/>
  <c r="J52" i="6"/>
  <c r="J51" i="6"/>
  <c r="I115" i="6"/>
  <c r="I69" i="6"/>
  <c r="I23" i="6"/>
  <c r="J7" i="6"/>
  <c r="I101" i="6"/>
  <c r="J35" i="6"/>
  <c r="I100" i="6"/>
  <c r="I54" i="6"/>
  <c r="I8" i="6"/>
  <c r="J2" i="6"/>
  <c r="J90" i="6"/>
  <c r="J58" i="6"/>
  <c r="J26" i="6"/>
  <c r="I114" i="6"/>
  <c r="I50" i="6"/>
  <c r="I113" i="6"/>
  <c r="I81" i="6"/>
  <c r="I65" i="6"/>
  <c r="I96" i="6"/>
  <c r="I64" i="6"/>
  <c r="I48" i="6"/>
  <c r="I32" i="6"/>
  <c r="J98" i="6"/>
  <c r="J82" i="6"/>
  <c r="J50" i="6"/>
  <c r="J34" i="6"/>
  <c r="I111" i="6"/>
  <c r="I95" i="6"/>
  <c r="I79" i="6"/>
  <c r="I63" i="6"/>
  <c r="I47" i="6"/>
  <c r="I31" i="6"/>
  <c r="I15" i="6"/>
  <c r="J113" i="6"/>
  <c r="J97" i="6"/>
  <c r="J81" i="6"/>
  <c r="J65" i="6"/>
  <c r="J33" i="6"/>
  <c r="J17" i="6"/>
  <c r="I110" i="6"/>
  <c r="I94" i="6"/>
  <c r="I78" i="6"/>
  <c r="I62" i="6"/>
  <c r="I46" i="6"/>
  <c r="I30" i="6"/>
  <c r="I14" i="6"/>
  <c r="J112" i="6"/>
  <c r="J96" i="6"/>
  <c r="J80" i="6"/>
  <c r="J64" i="6"/>
  <c r="J48" i="6"/>
  <c r="J32" i="6"/>
  <c r="J16" i="6"/>
  <c r="J49" i="6"/>
  <c r="I109" i="6"/>
  <c r="I93" i="6"/>
  <c r="I77" i="6"/>
  <c r="I61" i="6"/>
  <c r="I45" i="6"/>
  <c r="I29" i="6"/>
  <c r="I13" i="6"/>
  <c r="J111" i="6"/>
  <c r="J95" i="6"/>
  <c r="J79" i="6"/>
  <c r="J63" i="6"/>
  <c r="J47" i="6"/>
  <c r="J31" i="6"/>
  <c r="J15" i="6"/>
  <c r="I66" i="6"/>
  <c r="I33" i="6"/>
  <c r="I108" i="6"/>
  <c r="I92" i="6"/>
  <c r="I76" i="6"/>
  <c r="I60" i="6"/>
  <c r="I44" i="6"/>
  <c r="I28" i="6"/>
  <c r="I12" i="6"/>
  <c r="J110" i="6"/>
  <c r="J94" i="6"/>
  <c r="J78" i="6"/>
  <c r="J62" i="6"/>
  <c r="J30" i="6"/>
  <c r="J14" i="6"/>
  <c r="I34" i="6"/>
  <c r="I17" i="6"/>
  <c r="I107" i="6"/>
  <c r="I91" i="6"/>
  <c r="I75" i="6"/>
  <c r="I59" i="6"/>
  <c r="I43" i="6"/>
  <c r="I27" i="6"/>
  <c r="I11" i="6"/>
  <c r="J109" i="6"/>
  <c r="J93" i="6"/>
  <c r="J77" i="6"/>
  <c r="J61" i="6"/>
  <c r="J45" i="6"/>
  <c r="J29" i="6"/>
  <c r="J13" i="6"/>
  <c r="I82" i="6"/>
  <c r="I49" i="6"/>
  <c r="I106" i="6"/>
  <c r="I90" i="6"/>
  <c r="I74" i="6"/>
  <c r="I58" i="6"/>
  <c r="I42" i="6"/>
  <c r="I26" i="6"/>
  <c r="I10" i="6"/>
  <c r="J108" i="6"/>
  <c r="J92" i="6"/>
  <c r="J76" i="6"/>
  <c r="J60" i="6"/>
  <c r="J44" i="6"/>
  <c r="J28" i="6"/>
  <c r="J12" i="6"/>
  <c r="I98" i="6"/>
  <c r="I18" i="6"/>
  <c r="I97" i="6"/>
  <c r="I112" i="6"/>
  <c r="I80" i="6"/>
  <c r="I16" i="6"/>
  <c r="J114" i="6"/>
  <c r="J66" i="6"/>
  <c r="J18" i="6"/>
  <c r="I121" i="6"/>
  <c r="I105" i="6"/>
  <c r="I89" i="6"/>
  <c r="I73" i="6"/>
  <c r="I57" i="6"/>
  <c r="I41" i="6"/>
  <c r="I25" i="6"/>
  <c r="I9" i="6"/>
  <c r="J107" i="6"/>
  <c r="J91" i="6"/>
  <c r="J75" i="6"/>
  <c r="J59" i="6"/>
  <c r="J43" i="6"/>
  <c r="J27" i="6"/>
  <c r="J11" i="6"/>
  <c r="E111" i="5" a="1"/>
  <c r="E111" i="5" s="1"/>
  <c r="H69" i="6"/>
  <c r="E60" i="5" a="1"/>
  <c r="E60" i="5" s="1"/>
  <c r="E188" i="5" a="1"/>
  <c r="E188" i="5" s="1"/>
  <c r="H3" i="6"/>
  <c r="H46" i="6"/>
  <c r="G46" i="6"/>
  <c r="H13" i="6"/>
  <c r="H55" i="6"/>
  <c r="H2" i="6"/>
  <c r="H2" i="5"/>
  <c r="H4" i="6"/>
  <c r="G78" i="6"/>
  <c r="H12" i="6"/>
  <c r="H11" i="6"/>
  <c r="E20" i="6"/>
  <c r="E117" i="6"/>
  <c r="E5" i="6"/>
  <c r="E68" i="6"/>
  <c r="E115" i="6"/>
  <c r="E82" i="6"/>
  <c r="E65" i="6"/>
  <c r="E32" i="6"/>
  <c r="E78" i="6"/>
  <c r="E85" i="6"/>
  <c r="E37" i="6"/>
  <c r="E116" i="6"/>
  <c r="E36" i="6"/>
  <c r="E83" i="6"/>
  <c r="E19" i="6"/>
  <c r="E66" i="6"/>
  <c r="E97" i="6"/>
  <c r="E33" i="6"/>
  <c r="E96" i="6"/>
  <c r="E111" i="6"/>
  <c r="E95" i="6"/>
  <c r="E31" i="6"/>
  <c r="E14" i="6"/>
  <c r="E101" i="6"/>
  <c r="E21" i="6"/>
  <c r="E84" i="6"/>
  <c r="E35" i="6"/>
  <c r="E34" i="6"/>
  <c r="E113" i="6"/>
  <c r="E17" i="6"/>
  <c r="E112" i="6"/>
  <c r="E64" i="6"/>
  <c r="E16" i="6"/>
  <c r="E63" i="6"/>
  <c r="E30" i="6"/>
  <c r="E100" i="6"/>
  <c r="E67" i="6"/>
  <c r="E114" i="6"/>
  <c r="E18" i="6"/>
  <c r="E81" i="6"/>
  <c r="E80" i="6"/>
  <c r="E79" i="6"/>
  <c r="E15" i="6"/>
  <c r="E110" i="6"/>
  <c r="E62" i="6"/>
  <c r="E46" i="6"/>
  <c r="E103" i="6"/>
  <c r="G90" i="6"/>
  <c r="G58" i="6"/>
  <c r="G26" i="6"/>
  <c r="G93" i="6"/>
  <c r="G107" i="6"/>
  <c r="G91" i="6"/>
  <c r="G75" i="6"/>
  <c r="G59" i="6"/>
  <c r="G43" i="6"/>
  <c r="G27" i="6"/>
  <c r="G121" i="6"/>
  <c r="G105" i="6"/>
  <c r="G89" i="6"/>
  <c r="G73" i="6"/>
  <c r="G57" i="6"/>
  <c r="G41" i="6"/>
  <c r="G25" i="6"/>
  <c r="G9" i="6"/>
  <c r="G8" i="6"/>
  <c r="G104" i="6"/>
  <c r="G56" i="6"/>
  <c r="G40" i="6"/>
  <c r="G24" i="6"/>
  <c r="G119" i="6"/>
  <c r="G87" i="6"/>
  <c r="G71" i="6"/>
  <c r="G39" i="6"/>
  <c r="G23" i="6"/>
  <c r="G7" i="6"/>
  <c r="G86" i="6"/>
  <c r="G97" i="6"/>
  <c r="G88" i="6"/>
  <c r="G118" i="6"/>
  <c r="G70" i="6"/>
  <c r="G38" i="6"/>
  <c r="G95" i="6"/>
  <c r="G120" i="6"/>
  <c r="G6" i="6"/>
  <c r="G79" i="6"/>
  <c r="G72" i="6"/>
  <c r="G102" i="6"/>
  <c r="G54" i="6"/>
  <c r="G22" i="6"/>
  <c r="G96" i="6"/>
  <c r="G2" i="5"/>
  <c r="E49" i="6"/>
  <c r="G49" i="6"/>
  <c r="E47" i="6"/>
  <c r="G47" i="6"/>
  <c r="E52" i="6"/>
  <c r="G52" i="6"/>
  <c r="E99" i="6"/>
  <c r="G99" i="6"/>
  <c r="E98" i="6"/>
  <c r="G98" i="6"/>
  <c r="E50" i="6"/>
  <c r="G50" i="6"/>
  <c r="E51" i="6"/>
  <c r="G51" i="6"/>
  <c r="E3" i="6"/>
  <c r="E48" i="6"/>
  <c r="G48" i="6"/>
  <c r="E53" i="6"/>
  <c r="G53" i="6"/>
  <c r="G34" i="6"/>
  <c r="G32" i="6"/>
  <c r="G69" i="6"/>
  <c r="G33" i="6"/>
  <c r="G31" i="6"/>
  <c r="G2" i="6"/>
  <c r="E94" i="6"/>
  <c r="G94" i="6"/>
  <c r="G30" i="6"/>
  <c r="G81" i="6"/>
  <c r="G80" i="6"/>
  <c r="G37" i="6"/>
  <c r="G101" i="6"/>
  <c r="G4" i="6"/>
  <c r="G85" i="6"/>
  <c r="G21" i="6"/>
  <c r="G117" i="6"/>
  <c r="G103" i="6"/>
  <c r="G5" i="6"/>
  <c r="G100" i="6"/>
  <c r="G3" i="6"/>
  <c r="G116" i="6"/>
  <c r="G115" i="6"/>
  <c r="G68" i="6"/>
  <c r="G114" i="6"/>
  <c r="G67" i="6"/>
  <c r="G20" i="6"/>
  <c r="G113" i="6"/>
  <c r="G66" i="6"/>
  <c r="G19" i="6"/>
  <c r="G112" i="6"/>
  <c r="G65" i="6"/>
  <c r="G18" i="6"/>
  <c r="E109" i="6"/>
  <c r="G109" i="6"/>
  <c r="E77" i="6"/>
  <c r="G77" i="6"/>
  <c r="E61" i="6"/>
  <c r="G61" i="6"/>
  <c r="E45" i="6"/>
  <c r="G45" i="6"/>
  <c r="E29" i="6"/>
  <c r="G29" i="6"/>
  <c r="G111" i="6"/>
  <c r="G64" i="6"/>
  <c r="G17" i="6"/>
  <c r="E108" i="6"/>
  <c r="G108" i="6"/>
  <c r="E92" i="6"/>
  <c r="G92" i="6"/>
  <c r="E76" i="6"/>
  <c r="G76" i="6"/>
  <c r="E60" i="6"/>
  <c r="G60" i="6"/>
  <c r="E44" i="6"/>
  <c r="G44" i="6"/>
  <c r="E28" i="6"/>
  <c r="G28" i="6"/>
  <c r="G110" i="6"/>
  <c r="G84" i="6"/>
  <c r="G63" i="6"/>
  <c r="G16" i="6"/>
  <c r="G83" i="6"/>
  <c r="G62" i="6"/>
  <c r="G36" i="6"/>
  <c r="G15" i="6"/>
  <c r="E106" i="6"/>
  <c r="G106" i="6"/>
  <c r="E74" i="6"/>
  <c r="G74" i="6"/>
  <c r="E42" i="6"/>
  <c r="G42" i="6"/>
  <c r="E10" i="6"/>
  <c r="G10" i="6"/>
  <c r="G82" i="6"/>
  <c r="G35" i="6"/>
  <c r="G14" i="6"/>
  <c r="F2" i="6"/>
  <c r="F71" i="6"/>
  <c r="F23" i="6"/>
  <c r="F102" i="6"/>
  <c r="F54" i="6"/>
  <c r="F6" i="6"/>
  <c r="F119" i="6"/>
  <c r="F55" i="6"/>
  <c r="F7" i="6"/>
  <c r="F86" i="6"/>
  <c r="F22" i="6"/>
  <c r="F87" i="6"/>
  <c r="F39" i="6"/>
  <c r="F118" i="6"/>
  <c r="F70" i="6"/>
  <c r="F38" i="6"/>
  <c r="D90" i="6"/>
  <c r="D26" i="6"/>
  <c r="D58" i="6"/>
  <c r="D9" i="6"/>
  <c r="D73" i="6"/>
  <c r="D25" i="6"/>
  <c r="D104" i="6"/>
  <c r="D88" i="6"/>
  <c r="D72" i="6"/>
  <c r="D56" i="6"/>
  <c r="D89" i="6"/>
  <c r="D41" i="6"/>
  <c r="D120" i="6"/>
  <c r="D40" i="6"/>
  <c r="D121" i="6"/>
  <c r="D107" i="6"/>
  <c r="D91" i="6"/>
  <c r="D75" i="6"/>
  <c r="D59" i="6"/>
  <c r="D43" i="6"/>
  <c r="D27" i="6"/>
  <c r="D11" i="6"/>
  <c r="D8" i="6"/>
  <c r="D105" i="6"/>
  <c r="D57" i="6"/>
  <c r="D24" i="6"/>
  <c r="D100" i="6"/>
  <c r="D80" i="6"/>
  <c r="D65" i="6"/>
  <c r="D47" i="6"/>
  <c r="D15" i="6"/>
  <c r="F101" i="6"/>
  <c r="F66" i="6"/>
  <c r="F49" i="6"/>
  <c r="F19" i="6"/>
  <c r="D99" i="6"/>
  <c r="D79" i="6"/>
  <c r="D64" i="6"/>
  <c r="D22" i="6"/>
  <c r="F100" i="6"/>
  <c r="F65" i="6"/>
  <c r="F48" i="6"/>
  <c r="F18" i="6"/>
  <c r="D98" i="6"/>
  <c r="D71" i="6"/>
  <c r="D63" i="6"/>
  <c r="D21" i="6"/>
  <c r="F99" i="6"/>
  <c r="F64" i="6"/>
  <c r="F47" i="6"/>
  <c r="F17" i="6"/>
  <c r="D112" i="6"/>
  <c r="D97" i="6"/>
  <c r="D70" i="6"/>
  <c r="D52" i="6"/>
  <c r="D20" i="6"/>
  <c r="F98" i="6"/>
  <c r="F63" i="6"/>
  <c r="F33" i="6"/>
  <c r="F16" i="6"/>
  <c r="D111" i="6"/>
  <c r="D96" i="6"/>
  <c r="D69" i="6"/>
  <c r="D51" i="6"/>
  <c r="D19" i="6"/>
  <c r="F97" i="6"/>
  <c r="F53" i="6"/>
  <c r="F32" i="6"/>
  <c r="F15" i="6"/>
  <c r="D103" i="6"/>
  <c r="D95" i="6"/>
  <c r="D68" i="6"/>
  <c r="D50" i="6"/>
  <c r="D18" i="6"/>
  <c r="F96" i="6"/>
  <c r="F52" i="6"/>
  <c r="F31" i="6"/>
  <c r="D102" i="6"/>
  <c r="D82" i="6"/>
  <c r="D67" i="6"/>
  <c r="D49" i="6"/>
  <c r="D17" i="6"/>
  <c r="F95" i="6"/>
  <c r="F51" i="6"/>
  <c r="F21" i="6"/>
  <c r="D101" i="6"/>
  <c r="D81" i="6"/>
  <c r="D66" i="6"/>
  <c r="D48" i="6"/>
  <c r="D16" i="6"/>
  <c r="F67" i="6"/>
  <c r="F50" i="6"/>
  <c r="F20" i="6"/>
  <c r="D39" i="6"/>
  <c r="D37" i="6"/>
  <c r="D7" i="6"/>
  <c r="D119" i="6"/>
  <c r="D36" i="6"/>
  <c r="D33" i="6"/>
  <c r="F114" i="6"/>
  <c r="F80" i="6"/>
  <c r="F3" i="6"/>
  <c r="D115" i="6"/>
  <c r="D85" i="6"/>
  <c r="D55" i="6"/>
  <c r="D32" i="6"/>
  <c r="F113" i="6"/>
  <c r="F79" i="6"/>
  <c r="F36" i="6"/>
  <c r="D114" i="6"/>
  <c r="D84" i="6"/>
  <c r="D54" i="6"/>
  <c r="D31" i="6"/>
  <c r="F112" i="6"/>
  <c r="F69" i="6"/>
  <c r="F35" i="6"/>
  <c r="D38" i="6"/>
  <c r="F85" i="6"/>
  <c r="F84" i="6"/>
  <c r="D6" i="6"/>
  <c r="F117" i="6"/>
  <c r="F83" i="6"/>
  <c r="D118" i="6"/>
  <c r="D35" i="6"/>
  <c r="D5" i="6"/>
  <c r="F116" i="6"/>
  <c r="F82" i="6"/>
  <c r="F5" i="6"/>
  <c r="D117" i="6"/>
  <c r="D87" i="6"/>
  <c r="D34" i="6"/>
  <c r="D4" i="6"/>
  <c r="F115" i="6"/>
  <c r="F81" i="6"/>
  <c r="F4" i="6"/>
  <c r="D116" i="6"/>
  <c r="D86" i="6"/>
  <c r="D3" i="6"/>
  <c r="F37" i="6"/>
  <c r="D113" i="6"/>
  <c r="D83" i="6"/>
  <c r="D53" i="6"/>
  <c r="D23" i="6"/>
  <c r="F111" i="6"/>
  <c r="F68" i="6"/>
  <c r="F34" i="6"/>
  <c r="F110" i="6"/>
  <c r="D110" i="6"/>
  <c r="F94" i="6"/>
  <c r="D94" i="6"/>
  <c r="D78" i="6"/>
  <c r="F78" i="6"/>
  <c r="F62" i="6"/>
  <c r="D62" i="6"/>
  <c r="F46" i="6"/>
  <c r="D46" i="6"/>
  <c r="F30" i="6"/>
  <c r="D30" i="6"/>
  <c r="F14" i="6"/>
  <c r="D14" i="6"/>
  <c r="F93" i="6"/>
  <c r="D93" i="6"/>
  <c r="D77" i="6"/>
  <c r="F77" i="6"/>
  <c r="D61" i="6"/>
  <c r="F61" i="6"/>
  <c r="F45" i="6"/>
  <c r="D45" i="6"/>
  <c r="F29" i="6"/>
  <c r="D29" i="6"/>
  <c r="D13" i="6"/>
  <c r="F13" i="6"/>
  <c r="D108" i="6"/>
  <c r="F108" i="6"/>
  <c r="D92" i="6"/>
  <c r="F92" i="6"/>
  <c r="D76" i="6"/>
  <c r="F76" i="6"/>
  <c r="D60" i="6"/>
  <c r="F60" i="6"/>
  <c r="D44" i="6"/>
  <c r="F44" i="6"/>
  <c r="D28" i="6"/>
  <c r="F28" i="6"/>
  <c r="D12" i="6"/>
  <c r="F12" i="6"/>
  <c r="E13" i="6"/>
  <c r="F109" i="6"/>
  <c r="D109" i="6"/>
  <c r="E93" i="6"/>
  <c r="E12" i="6"/>
  <c r="E87" i="6"/>
  <c r="E7" i="6"/>
  <c r="E102" i="6"/>
  <c r="E22" i="6"/>
  <c r="E91" i="6"/>
  <c r="E43" i="6"/>
  <c r="E70" i="6"/>
  <c r="E6" i="6"/>
  <c r="F107" i="6"/>
  <c r="F91" i="6"/>
  <c r="F75" i="6"/>
  <c r="F59" i="6"/>
  <c r="F43" i="6"/>
  <c r="F27" i="6"/>
  <c r="F11" i="6"/>
  <c r="E121" i="6"/>
  <c r="E39" i="6"/>
  <c r="E118" i="6"/>
  <c r="E54" i="6"/>
  <c r="F106" i="6"/>
  <c r="F90" i="6"/>
  <c r="F74" i="6"/>
  <c r="F58" i="6"/>
  <c r="F42" i="6"/>
  <c r="F26" i="6"/>
  <c r="F10" i="6"/>
  <c r="E107" i="6"/>
  <c r="E75" i="6"/>
  <c r="E59" i="6"/>
  <c r="E27" i="6"/>
  <c r="E11" i="6"/>
  <c r="E90" i="6"/>
  <c r="E58" i="6"/>
  <c r="E26" i="6"/>
  <c r="E105" i="6"/>
  <c r="E73" i="6"/>
  <c r="E41" i="6"/>
  <c r="E88" i="6"/>
  <c r="E72" i="6"/>
  <c r="E40" i="6"/>
  <c r="E8" i="6"/>
  <c r="E71" i="6"/>
  <c r="E86" i="6"/>
  <c r="E38" i="6"/>
  <c r="D2" i="6"/>
  <c r="F121" i="6"/>
  <c r="F105" i="6"/>
  <c r="F89" i="6"/>
  <c r="F73" i="6"/>
  <c r="F57" i="6"/>
  <c r="F41" i="6"/>
  <c r="F25" i="6"/>
  <c r="F9" i="6"/>
  <c r="E89" i="6"/>
  <c r="E57" i="6"/>
  <c r="E25" i="6"/>
  <c r="E9" i="6"/>
  <c r="E120" i="6"/>
  <c r="E23" i="6"/>
  <c r="E2" i="6"/>
  <c r="D106" i="6"/>
  <c r="D74" i="6"/>
  <c r="D42" i="6"/>
  <c r="D10" i="6"/>
  <c r="F120" i="6"/>
  <c r="F104" i="6"/>
  <c r="F88" i="6"/>
  <c r="F72" i="6"/>
  <c r="F56" i="6"/>
  <c r="F40" i="6"/>
  <c r="F24" i="6"/>
  <c r="F8" i="6"/>
  <c r="E119" i="6"/>
  <c r="E55" i="6"/>
  <c r="F103" i="6"/>
  <c r="E104" i="6"/>
  <c r="E56" i="6"/>
  <c r="E24" i="6"/>
  <c r="F77" i="19" l="1"/>
  <c r="G77" i="19" s="1" a="1"/>
  <c r="G77" i="19" s="1"/>
  <c r="J180" i="5"/>
  <c r="K180" i="5" s="1" a="1"/>
  <c r="K180" i="5" s="1"/>
  <c r="J166" i="5"/>
  <c r="K166" i="5" s="1" a="1"/>
  <c r="K166" i="5" s="1"/>
  <c r="J179" i="5"/>
  <c r="K179" i="5" s="1" a="1"/>
  <c r="K179" i="5" s="1"/>
  <c r="J258" i="5"/>
  <c r="K258" i="5" s="1" a="1"/>
  <c r="K258" i="5" s="1"/>
  <c r="J249" i="5"/>
  <c r="K249" i="5" s="1" a="1"/>
  <c r="K249" i="5" s="1"/>
  <c r="J41" i="5"/>
  <c r="K41" i="5" s="1" a="1"/>
  <c r="K41" i="5" s="1"/>
  <c r="J276" i="5"/>
  <c r="K276" i="5" s="1" a="1"/>
  <c r="K276" i="5" s="1"/>
  <c r="J181" i="5"/>
  <c r="K181" i="5" s="1" a="1"/>
  <c r="K181" i="5" s="1"/>
  <c r="J230" i="5"/>
  <c r="K230" i="5" s="1" a="1"/>
  <c r="K230" i="5" s="1"/>
  <c r="J217" i="5"/>
  <c r="K217" i="5" s="1" a="1"/>
  <c r="K217" i="5" s="1"/>
  <c r="J225" i="5"/>
  <c r="K225" i="5" s="1" a="1"/>
  <c r="K225" i="5" s="1"/>
  <c r="J192" i="5"/>
  <c r="K192" i="5" s="1" a="1"/>
  <c r="K192" i="5" s="1"/>
  <c r="J176" i="5"/>
  <c r="K176" i="5" s="1" a="1"/>
  <c r="K176" i="5" s="1"/>
  <c r="J44" i="5"/>
  <c r="K44" i="5" s="1" a="1"/>
  <c r="K44" i="5" s="1"/>
  <c r="J210" i="5"/>
  <c r="K210" i="5" s="1" a="1"/>
  <c r="K210" i="5" s="1"/>
  <c r="J283" i="5"/>
  <c r="K283" i="5" s="1" a="1"/>
  <c r="K283" i="5" s="1"/>
  <c r="J246" i="5"/>
  <c r="K246" i="5" s="1" a="1"/>
  <c r="K246" i="5" s="1"/>
  <c r="J262" i="5"/>
  <c r="K262" i="5" s="1" a="1"/>
  <c r="K262" i="5" s="1"/>
  <c r="J118" i="5"/>
  <c r="K118" i="5" s="1" a="1"/>
  <c r="K118" i="5" s="1"/>
  <c r="F192" i="19"/>
  <c r="G192" i="19" s="1" a="1"/>
  <c r="G192" i="19" s="1"/>
  <c r="J26" i="5"/>
  <c r="K26" i="5" s="1" a="1"/>
  <c r="K26" i="5" s="1"/>
  <c r="J222" i="5"/>
  <c r="K222" i="5" s="1" a="1"/>
  <c r="K222" i="5" s="1"/>
  <c r="J265" i="5"/>
  <c r="K265" i="5" s="1" a="1"/>
  <c r="K265" i="5" s="1"/>
  <c r="J77" i="5"/>
  <c r="K77" i="5" s="1" a="1"/>
  <c r="K77" i="5" s="1"/>
  <c r="J99" i="5"/>
  <c r="K99" i="5" s="1" a="1"/>
  <c r="K99" i="5" s="1"/>
  <c r="J203" i="5"/>
  <c r="K203" i="5" s="1" a="1"/>
  <c r="K203" i="5" s="1"/>
  <c r="J96" i="5"/>
  <c r="K96" i="5" s="1" a="1"/>
  <c r="K96" i="5" s="1"/>
  <c r="J227" i="5"/>
  <c r="K227" i="5" s="1" a="1"/>
  <c r="K227" i="5" s="1"/>
  <c r="J153" i="5"/>
  <c r="K153" i="5" s="1" a="1"/>
  <c r="K153" i="5" s="1"/>
  <c r="J150" i="5"/>
  <c r="K150" i="5" s="1" a="1"/>
  <c r="K150" i="5" s="1"/>
  <c r="J82" i="5"/>
  <c r="K82" i="5" s="1" a="1"/>
  <c r="K82" i="5" s="1"/>
  <c r="J213" i="5"/>
  <c r="K213" i="5" s="1" a="1"/>
  <c r="K213" i="5" s="1"/>
  <c r="J84" i="5"/>
  <c r="K84" i="5" s="1" a="1"/>
  <c r="K84" i="5" s="1"/>
  <c r="J113" i="5"/>
  <c r="K113" i="5" s="1" a="1"/>
  <c r="K113" i="5" s="1"/>
  <c r="J137" i="5"/>
  <c r="K137" i="5" s="1" a="1"/>
  <c r="K137" i="5" s="1"/>
  <c r="J247" i="5"/>
  <c r="K247" i="5" s="1" a="1"/>
  <c r="K247" i="5" s="1"/>
  <c r="J237" i="5"/>
  <c r="K237" i="5" s="1" a="1"/>
  <c r="K237" i="5" s="1"/>
  <c r="J68" i="5"/>
  <c r="K68" i="5" s="1" a="1"/>
  <c r="K68" i="5" s="1"/>
  <c r="J260" i="5"/>
  <c r="K260" i="5" s="1" a="1"/>
  <c r="K260" i="5" s="1"/>
  <c r="J37" i="5"/>
  <c r="K37" i="5" s="1" a="1"/>
  <c r="K37" i="5" s="1"/>
  <c r="J148" i="5"/>
  <c r="K148" i="5" s="1" a="1"/>
  <c r="K148" i="5" s="1"/>
  <c r="J3" i="5"/>
  <c r="K3" i="5" s="1" a="1"/>
  <c r="K3" i="5" s="1"/>
  <c r="J112" i="5"/>
  <c r="K112" i="5" s="1" a="1"/>
  <c r="K112" i="5" s="1"/>
  <c r="J145" i="5"/>
  <c r="K145" i="5" s="1" a="1"/>
  <c r="K145" i="5" s="1"/>
  <c r="J102" i="5"/>
  <c r="K102" i="5" s="1" a="1"/>
  <c r="K102" i="5" s="1"/>
  <c r="J214" i="5"/>
  <c r="K214" i="5" s="1" a="1"/>
  <c r="K214" i="5" s="1"/>
  <c r="J114" i="5"/>
  <c r="K114" i="5" s="1" a="1"/>
  <c r="K114" i="5" s="1"/>
  <c r="J98" i="5"/>
  <c r="K98" i="5" s="1" a="1"/>
  <c r="K98" i="5" s="1"/>
  <c r="J161" i="5"/>
  <c r="K161" i="5" s="1" a="1"/>
  <c r="K161" i="5" s="1"/>
  <c r="J201" i="5"/>
  <c r="K201" i="5" s="1" a="1"/>
  <c r="K201" i="5" s="1"/>
  <c r="F216" i="19"/>
  <c r="G216" i="19" s="1" a="1"/>
  <c r="G216" i="19" s="1"/>
  <c r="F94" i="19"/>
  <c r="G94" i="19" s="1" a="1"/>
  <c r="G94" i="19" s="1"/>
  <c r="F176" i="19"/>
  <c r="G176" i="19" s="1" a="1"/>
  <c r="G176" i="19" s="1"/>
  <c r="F185" i="19"/>
  <c r="G185" i="19" s="1" a="1"/>
  <c r="G185" i="19" s="1"/>
  <c r="F182" i="19"/>
  <c r="G182" i="19" s="1" a="1"/>
  <c r="G182" i="19" s="1"/>
  <c r="F282" i="19"/>
  <c r="G282" i="19" s="1" a="1"/>
  <c r="G282" i="19" s="1"/>
  <c r="F118" i="19"/>
  <c r="G118" i="19" s="1" a="1"/>
  <c r="G118" i="19" s="1"/>
  <c r="F32" i="19"/>
  <c r="G32" i="19" s="1" a="1"/>
  <c r="G32" i="19" s="1"/>
  <c r="F60" i="19"/>
  <c r="G60" i="19" s="1" a="1"/>
  <c r="G60" i="19" s="1"/>
  <c r="F250" i="19"/>
  <c r="G250" i="19" s="1" a="1"/>
  <c r="G250" i="19" s="1"/>
  <c r="F9" i="19"/>
  <c r="G9" i="19" s="1" a="1"/>
  <c r="G9" i="19" s="1"/>
  <c r="F54" i="19"/>
  <c r="G54" i="19" s="1" a="1"/>
  <c r="G54" i="19" s="1"/>
  <c r="F232" i="19"/>
  <c r="G232" i="19" s="1" a="1"/>
  <c r="G232" i="19" s="1"/>
  <c r="F128" i="19"/>
  <c r="G128" i="19" s="1" a="1"/>
  <c r="G128" i="19" s="1"/>
  <c r="F22" i="19"/>
  <c r="G22" i="19" s="1" a="1"/>
  <c r="G22" i="19" s="1"/>
  <c r="F41" i="19"/>
  <c r="G41" i="19" s="1" a="1"/>
  <c r="G41" i="19" s="1"/>
  <c r="F42" i="19"/>
  <c r="G42" i="19" s="1" a="1"/>
  <c r="G42" i="19" s="1"/>
  <c r="F11" i="19"/>
  <c r="G11" i="19" s="1" a="1"/>
  <c r="G11" i="19" s="1"/>
  <c r="F106" i="19"/>
  <c r="G106" i="19" s="1" a="1"/>
  <c r="G106" i="19" s="1"/>
  <c r="F40" i="19"/>
  <c r="G40" i="19" s="1" a="1"/>
  <c r="G40" i="19" s="1"/>
  <c r="F104" i="19"/>
  <c r="G104" i="19" s="1" a="1"/>
  <c r="G104" i="19" s="1"/>
  <c r="F186" i="19"/>
  <c r="G186" i="19" s="1" a="1"/>
  <c r="G186" i="19" s="1"/>
  <c r="F138" i="19"/>
  <c r="G138" i="19" s="1" a="1"/>
  <c r="G138" i="19" s="1"/>
  <c r="F169" i="19"/>
  <c r="G169" i="19" s="1" a="1"/>
  <c r="G169" i="19" s="1"/>
  <c r="F251" i="19"/>
  <c r="G251" i="19" s="1" a="1"/>
  <c r="G251" i="19" s="1"/>
  <c r="F203" i="19"/>
  <c r="G203" i="19" s="1" a="1"/>
  <c r="G203" i="19" s="1"/>
  <c r="F184" i="19"/>
  <c r="G184" i="19" s="1" a="1"/>
  <c r="G184" i="19" s="1"/>
  <c r="F219" i="19"/>
  <c r="G219" i="19" s="1" a="1"/>
  <c r="G219" i="19" s="1"/>
  <c r="F123" i="19"/>
  <c r="G123" i="19" s="1" a="1"/>
  <c r="G123" i="19" s="1"/>
  <c r="F120" i="19"/>
  <c r="G120" i="19" s="1" a="1"/>
  <c r="G120" i="19" s="1"/>
  <c r="F171" i="19"/>
  <c r="G171" i="19" s="1" a="1"/>
  <c r="G171" i="19" s="1"/>
  <c r="F75" i="19"/>
  <c r="G75" i="19" s="1" a="1"/>
  <c r="G75" i="19" s="1"/>
  <c r="F283" i="19"/>
  <c r="G283" i="19" s="1" a="1"/>
  <c r="G283" i="19" s="1"/>
  <c r="F144" i="19"/>
  <c r="G144" i="19" s="1" a="1"/>
  <c r="G144" i="19" s="1"/>
  <c r="F139" i="19"/>
  <c r="G139" i="19" s="1" a="1"/>
  <c r="G139" i="19" s="1"/>
  <c r="F86" i="19"/>
  <c r="G86" i="19" s="1" a="1"/>
  <c r="G86" i="19" s="1"/>
  <c r="F59" i="19"/>
  <c r="G59" i="19" s="1" a="1"/>
  <c r="G59" i="19" s="1"/>
  <c r="F267" i="19"/>
  <c r="G267" i="19" s="1" a="1"/>
  <c r="G267" i="19" s="1"/>
  <c r="F262" i="19"/>
  <c r="G262" i="19" s="1" a="1"/>
  <c r="G262" i="19" s="1"/>
  <c r="F107" i="19"/>
  <c r="G107" i="19" s="1" a="1"/>
  <c r="G107" i="19" s="1"/>
  <c r="F121" i="19"/>
  <c r="G121" i="19" s="1" a="1"/>
  <c r="G121" i="19" s="1"/>
  <c r="F246" i="19"/>
  <c r="G246" i="19" s="1" a="1"/>
  <c r="G246" i="19" s="1"/>
  <c r="F38" i="19"/>
  <c r="G38" i="19" s="1" a="1"/>
  <c r="G38" i="19" s="1"/>
  <c r="F230" i="19"/>
  <c r="G230" i="19" s="1" a="1"/>
  <c r="G230" i="19" s="1"/>
  <c r="F187" i="19"/>
  <c r="G187" i="19" s="1" a="1"/>
  <c r="G187" i="19" s="1"/>
  <c r="F56" i="19"/>
  <c r="G56" i="19" s="1" a="1"/>
  <c r="G56" i="19" s="1"/>
  <c r="F43" i="19"/>
  <c r="G43" i="19" s="1" a="1"/>
  <c r="G43" i="19" s="1"/>
  <c r="F48" i="19"/>
  <c r="G48" i="19" s="1" a="1"/>
  <c r="G48" i="19" s="1"/>
  <c r="F214" i="19"/>
  <c r="G214" i="19" s="1" a="1"/>
  <c r="G214" i="19" s="1"/>
  <c r="F264" i="19"/>
  <c r="G264" i="19" s="1" a="1"/>
  <c r="G264" i="19" s="1"/>
  <c r="F58" i="19"/>
  <c r="G58" i="19" s="1" a="1"/>
  <c r="G58" i="19" s="1"/>
  <c r="F134" i="19"/>
  <c r="G134" i="19" s="1" a="1"/>
  <c r="G134" i="19" s="1"/>
  <c r="F166" i="19"/>
  <c r="G166" i="19" s="1" a="1"/>
  <c r="G166" i="19" s="1"/>
  <c r="F111" i="19"/>
  <c r="G111" i="19" s="1" a="1"/>
  <c r="G111" i="19" s="1"/>
  <c r="J238" i="5"/>
  <c r="K238" i="5" s="1" a="1"/>
  <c r="K238" i="5" s="1"/>
  <c r="J209" i="5"/>
  <c r="K209" i="5" s="1" a="1"/>
  <c r="K209" i="5" s="1"/>
  <c r="J74" i="5"/>
  <c r="K74" i="5" s="1" a="1"/>
  <c r="K74" i="5" s="1"/>
  <c r="J197" i="5"/>
  <c r="K197" i="5" s="1" a="1"/>
  <c r="K197" i="5" s="1"/>
  <c r="J149" i="5"/>
  <c r="K149" i="5" s="1" a="1"/>
  <c r="K149" i="5" s="1"/>
  <c r="J226" i="5"/>
  <c r="K226" i="5" s="1" a="1"/>
  <c r="K226" i="5" s="1"/>
  <c r="J76" i="5"/>
  <c r="K76" i="5" s="1" a="1"/>
  <c r="K76" i="5" s="1"/>
  <c r="J195" i="5"/>
  <c r="K195" i="5" s="1" a="1"/>
  <c r="K195" i="5" s="1"/>
  <c r="J34" i="5"/>
  <c r="K34" i="5" s="1" a="1"/>
  <c r="K34" i="5" s="1"/>
  <c r="J55" i="5"/>
  <c r="K55" i="5" s="1" a="1"/>
  <c r="K55" i="5" s="1"/>
  <c r="J132" i="5"/>
  <c r="K132" i="5" s="1" a="1"/>
  <c r="K132" i="5" s="1"/>
  <c r="J281" i="5"/>
  <c r="K281" i="5" s="1" a="1"/>
  <c r="K281" i="5" s="1"/>
  <c r="J58" i="5"/>
  <c r="K58" i="5" s="1" a="1"/>
  <c r="K58" i="5" s="1"/>
  <c r="J50" i="5"/>
  <c r="K50" i="5" s="1" a="1"/>
  <c r="K50" i="5" s="1"/>
  <c r="J177" i="5"/>
  <c r="K177" i="5" s="1" a="1"/>
  <c r="K177" i="5" s="1"/>
  <c r="J14" i="5"/>
  <c r="K14" i="5" s="1" a="1"/>
  <c r="K14" i="5" s="1"/>
  <c r="J248" i="5"/>
  <c r="K248" i="5" s="1" a="1"/>
  <c r="K248" i="5" s="1"/>
  <c r="J186" i="5"/>
  <c r="K186" i="5" s="1" a="1"/>
  <c r="K186" i="5" s="1"/>
  <c r="J78" i="5"/>
  <c r="K78" i="5" s="1" a="1"/>
  <c r="K78" i="5" s="1"/>
  <c r="J94" i="5"/>
  <c r="K94" i="5" s="1" a="1"/>
  <c r="K94" i="5" s="1"/>
  <c r="J200" i="5"/>
  <c r="K200" i="5" s="1" a="1"/>
  <c r="K200" i="5" s="1"/>
  <c r="J110" i="5"/>
  <c r="K110" i="5" s="1" a="1"/>
  <c r="K110" i="5" s="1"/>
  <c r="J85" i="5"/>
  <c r="K85" i="5" s="1" a="1"/>
  <c r="K85" i="5" s="1"/>
  <c r="J182" i="5"/>
  <c r="K182" i="5" s="1" a="1"/>
  <c r="K182" i="5" s="1"/>
  <c r="J64" i="5"/>
  <c r="K64" i="5" s="1" a="1"/>
  <c r="K64" i="5" s="1"/>
  <c r="J89" i="5"/>
  <c r="K89" i="5" s="1" a="1"/>
  <c r="K89" i="5" s="1"/>
  <c r="J70" i="5"/>
  <c r="K70" i="5" s="1" a="1"/>
  <c r="K70" i="5" s="1"/>
  <c r="J185" i="5"/>
  <c r="K185" i="5" s="1" a="1"/>
  <c r="K185" i="5" s="1"/>
  <c r="J16" i="5"/>
  <c r="K16" i="5" s="1" a="1"/>
  <c r="K16" i="5" s="1"/>
  <c r="J206" i="5"/>
  <c r="K206" i="5" s="1" a="1"/>
  <c r="K206" i="5" s="1"/>
  <c r="J24" i="5"/>
  <c r="K24" i="5" s="1" a="1"/>
  <c r="K24" i="5" s="1"/>
  <c r="J231" i="5"/>
  <c r="K231" i="5" s="1" a="1"/>
  <c r="K231" i="5" s="1"/>
  <c r="J66" i="5"/>
  <c r="K66" i="5" s="1" a="1"/>
  <c r="K66" i="5" s="1"/>
  <c r="J27" i="5"/>
  <c r="K27" i="5" s="1" a="1"/>
  <c r="K27" i="5" s="1"/>
  <c r="J121" i="5"/>
  <c r="K121" i="5" s="1" a="1"/>
  <c r="K121" i="5" s="1"/>
  <c r="J54" i="5"/>
  <c r="K54" i="5" s="1" a="1"/>
  <c r="K54" i="5" s="1"/>
  <c r="J115" i="5"/>
  <c r="K115" i="5" s="1" a="1"/>
  <c r="K115" i="5" s="1"/>
  <c r="J154" i="5"/>
  <c r="K154" i="5" s="1" a="1"/>
  <c r="K154" i="5" s="1"/>
  <c r="J105" i="5"/>
  <c r="K105" i="5" s="1" a="1"/>
  <c r="K105" i="5" s="1"/>
  <c r="J253" i="5"/>
  <c r="K253" i="5" s="1" a="1"/>
  <c r="K253" i="5" s="1"/>
  <c r="J63" i="5"/>
  <c r="K63" i="5" s="1" a="1"/>
  <c r="K63" i="5" s="1"/>
  <c r="J136" i="5"/>
  <c r="K136" i="5" s="1" a="1"/>
  <c r="K136" i="5" s="1"/>
  <c r="J241" i="5"/>
  <c r="K241" i="5" s="1" a="1"/>
  <c r="K241" i="5" s="1"/>
  <c r="J95" i="5"/>
  <c r="K95" i="5" s="1" a="1"/>
  <c r="K95" i="5" s="1"/>
  <c r="J4" i="5"/>
  <c r="K4" i="5" s="1" a="1"/>
  <c r="K4" i="5" s="1"/>
  <c r="J12" i="5"/>
  <c r="K12" i="5" s="1" a="1"/>
  <c r="K12" i="5" s="1"/>
  <c r="J62" i="5"/>
  <c r="K62" i="5" s="1" a="1"/>
  <c r="K62" i="5" s="1"/>
  <c r="J212" i="5"/>
  <c r="K212" i="5" s="1" a="1"/>
  <c r="K212" i="5" s="1"/>
  <c r="J147" i="5"/>
  <c r="K147" i="5" s="1" a="1"/>
  <c r="K147" i="5" s="1"/>
  <c r="J40" i="5"/>
  <c r="K40" i="5" s="1" a="1"/>
  <c r="K40" i="5" s="1"/>
  <c r="J126" i="5"/>
  <c r="K126" i="5" s="1" a="1"/>
  <c r="K126" i="5" s="1"/>
  <c r="J271" i="5"/>
  <c r="K271" i="5" s="1" a="1"/>
  <c r="K271" i="5" s="1"/>
  <c r="J171" i="5"/>
  <c r="K171" i="5" s="1" a="1"/>
  <c r="K171" i="5" s="1"/>
  <c r="J25" i="5"/>
  <c r="K25" i="5" s="1" a="1"/>
  <c r="K25" i="5" s="1"/>
  <c r="J221" i="5"/>
  <c r="K221" i="5" s="1" a="1"/>
  <c r="K221" i="5" s="1"/>
  <c r="J244" i="5"/>
  <c r="K244" i="5" s="1" a="1"/>
  <c r="K244" i="5" s="1"/>
  <c r="J97" i="5"/>
  <c r="K97" i="5" s="1" a="1"/>
  <c r="K97" i="5" s="1"/>
  <c r="J174" i="5"/>
  <c r="K174" i="5" s="1" a="1"/>
  <c r="K174" i="5" s="1"/>
  <c r="J282" i="5"/>
  <c r="K282" i="5" s="1" a="1"/>
  <c r="K282" i="5" s="1"/>
  <c r="J239" i="5"/>
  <c r="K239" i="5" s="1" a="1"/>
  <c r="K239" i="5" s="1"/>
  <c r="J245" i="5"/>
  <c r="K245" i="5" s="1" a="1"/>
  <c r="K245" i="5" s="1"/>
  <c r="J88" i="5"/>
  <c r="K88" i="5" s="1" a="1"/>
  <c r="K88" i="5" s="1"/>
  <c r="J133" i="5"/>
  <c r="K133" i="5" s="1" a="1"/>
  <c r="K133" i="5" s="1"/>
  <c r="J13" i="5"/>
  <c r="K13" i="5" s="1" a="1"/>
  <c r="K13" i="5" s="1"/>
  <c r="J83" i="5"/>
  <c r="K83" i="5" s="1" a="1"/>
  <c r="K83" i="5" s="1"/>
  <c r="J168" i="5"/>
  <c r="K168" i="5" s="1" a="1"/>
  <c r="K168" i="5" s="1"/>
  <c r="J199" i="5"/>
  <c r="K199" i="5" s="1" a="1"/>
  <c r="K199" i="5" s="1"/>
  <c r="J33" i="5"/>
  <c r="K33" i="5" s="1" a="1"/>
  <c r="K33" i="5" s="1"/>
  <c r="J193" i="5"/>
  <c r="K193" i="5" s="1" a="1"/>
  <c r="K193" i="5" s="1"/>
  <c r="J178" i="5"/>
  <c r="K178" i="5" s="1" a="1"/>
  <c r="K178" i="5" s="1"/>
  <c r="J162" i="5"/>
  <c r="K162" i="5" s="1" a="1"/>
  <c r="K162" i="5" s="1"/>
  <c r="J117" i="5"/>
  <c r="K117" i="5" s="1" a="1"/>
  <c r="K117" i="5" s="1"/>
  <c r="K42" i="6"/>
  <c r="K53" i="6"/>
  <c r="K114" i="6"/>
  <c r="K39" i="6"/>
  <c r="K102" i="6"/>
  <c r="K63" i="6"/>
  <c r="K47" i="6"/>
  <c r="K40" i="6"/>
  <c r="K74" i="6"/>
  <c r="K83" i="6"/>
  <c r="K120" i="6"/>
  <c r="K106" i="6"/>
  <c r="K5" i="6"/>
  <c r="K65" i="6"/>
  <c r="K2" i="6"/>
  <c r="K41" i="6"/>
  <c r="K98" i="6"/>
  <c r="K88" i="6"/>
  <c r="J30" i="5"/>
  <c r="K30" i="5" s="1" a="1"/>
  <c r="K30" i="5" s="1"/>
  <c r="J184" i="5"/>
  <c r="K184" i="5" s="1" a="1"/>
  <c r="K184" i="5" s="1"/>
  <c r="J127" i="5"/>
  <c r="K127" i="5" s="1" a="1"/>
  <c r="K127" i="5" s="1"/>
  <c r="J232" i="5"/>
  <c r="K232" i="5" s="1" a="1"/>
  <c r="K232" i="5" s="1"/>
  <c r="J138" i="5"/>
  <c r="K138" i="5" s="1" a="1"/>
  <c r="K138" i="5" s="1"/>
  <c r="J191" i="5"/>
  <c r="K191" i="5" s="1" a="1"/>
  <c r="K191" i="5" s="1"/>
  <c r="J35" i="5"/>
  <c r="K35" i="5" s="1" a="1"/>
  <c r="K35" i="5" s="1"/>
  <c r="J216" i="5"/>
  <c r="K216" i="5" s="1" a="1"/>
  <c r="K216" i="5" s="1"/>
  <c r="J190" i="5"/>
  <c r="K190" i="5" s="1" a="1"/>
  <c r="K190" i="5" s="1"/>
  <c r="J224" i="5"/>
  <c r="K224" i="5" s="1" a="1"/>
  <c r="K224" i="5" s="1"/>
  <c r="J49" i="5"/>
  <c r="K49" i="5" s="1" a="1"/>
  <c r="K49" i="5" s="1"/>
  <c r="J261" i="5"/>
  <c r="K261" i="5" s="1" a="1"/>
  <c r="K261" i="5" s="1"/>
  <c r="J73" i="5"/>
  <c r="K73" i="5" s="1" a="1"/>
  <c r="K73" i="5" s="1"/>
  <c r="J251" i="5"/>
  <c r="K251" i="5" s="1" a="1"/>
  <c r="K251" i="5" s="1"/>
  <c r="J124" i="5"/>
  <c r="K124" i="5" s="1" a="1"/>
  <c r="K124" i="5" s="1"/>
  <c r="J155" i="5"/>
  <c r="K155" i="5" s="1" a="1"/>
  <c r="K155" i="5" s="1"/>
  <c r="J90" i="5"/>
  <c r="K90" i="5" s="1" a="1"/>
  <c r="K90" i="5" s="1"/>
  <c r="J29" i="5"/>
  <c r="K29" i="5" s="1" a="1"/>
  <c r="K29" i="5" s="1"/>
  <c r="J187" i="5"/>
  <c r="K187" i="5" s="1" a="1"/>
  <c r="K187" i="5" s="1"/>
  <c r="J42" i="5"/>
  <c r="K42" i="5" s="1" a="1"/>
  <c r="K42" i="5" s="1"/>
  <c r="J158" i="5"/>
  <c r="K158" i="5" s="1" a="1"/>
  <c r="K158" i="5" s="1"/>
  <c r="J111" i="5"/>
  <c r="K111" i="5" s="1" a="1"/>
  <c r="K111" i="5" s="1"/>
  <c r="J21" i="5"/>
  <c r="K21" i="5" s="1" a="1"/>
  <c r="K21" i="5" s="1"/>
  <c r="J269" i="5"/>
  <c r="K269" i="5" s="1" a="1"/>
  <c r="K269" i="5" s="1"/>
  <c r="J220" i="5"/>
  <c r="K220" i="5" s="1" a="1"/>
  <c r="K220" i="5" s="1"/>
  <c r="J61" i="5"/>
  <c r="K61" i="5" s="1" a="1"/>
  <c r="K61" i="5" s="1"/>
  <c r="J72" i="5"/>
  <c r="K72" i="5" s="1" a="1"/>
  <c r="K72" i="5" s="1"/>
  <c r="J80" i="5"/>
  <c r="K80" i="5" s="1" a="1"/>
  <c r="K80" i="5" s="1"/>
  <c r="J207" i="5"/>
  <c r="K207" i="5" s="1" a="1"/>
  <c r="K207" i="5" s="1"/>
  <c r="J2" i="5"/>
  <c r="J107" i="5"/>
  <c r="K107" i="5" s="1" a="1"/>
  <c r="K107" i="5" s="1"/>
  <c r="J270" i="5"/>
  <c r="K270" i="5" s="1" a="1"/>
  <c r="K270" i="5" s="1"/>
  <c r="J273" i="5"/>
  <c r="K273" i="5" s="1" a="1"/>
  <c r="K273" i="5" s="1"/>
  <c r="J223" i="5"/>
  <c r="K223" i="5" s="1" a="1"/>
  <c r="K223" i="5" s="1"/>
  <c r="J19" i="5"/>
  <c r="K19" i="5" s="1" a="1"/>
  <c r="K19" i="5" s="1"/>
  <c r="J23" i="5"/>
  <c r="K23" i="5" s="1" a="1"/>
  <c r="K23" i="5" s="1"/>
  <c r="J240" i="5"/>
  <c r="K240" i="5" s="1" a="1"/>
  <c r="K240" i="5" s="1"/>
  <c r="J140" i="5"/>
  <c r="K140" i="5" s="1" a="1"/>
  <c r="K140" i="5" s="1"/>
  <c r="J36" i="5"/>
  <c r="K36" i="5" s="1" a="1"/>
  <c r="K36" i="5" s="1"/>
  <c r="J87" i="5"/>
  <c r="K87" i="5" s="1" a="1"/>
  <c r="K87" i="5" s="1"/>
  <c r="J242" i="5"/>
  <c r="K242" i="5" s="1" a="1"/>
  <c r="K242" i="5" s="1"/>
  <c r="J235" i="5"/>
  <c r="K235" i="5" s="1" a="1"/>
  <c r="K235" i="5" s="1"/>
  <c r="J252" i="5"/>
  <c r="K252" i="5" s="1" a="1"/>
  <c r="K252" i="5" s="1"/>
  <c r="J59" i="5"/>
  <c r="K59" i="5" s="1" a="1"/>
  <c r="K59" i="5" s="1"/>
  <c r="J120" i="5"/>
  <c r="K120" i="5" s="1" a="1"/>
  <c r="K120" i="5" s="1"/>
  <c r="J122" i="5"/>
  <c r="K122" i="5" s="1" a="1"/>
  <c r="K122" i="5" s="1"/>
  <c r="J109" i="5"/>
  <c r="K109" i="5" s="1" a="1"/>
  <c r="K109" i="5" s="1"/>
  <c r="J81" i="5"/>
  <c r="K81" i="5" s="1" a="1"/>
  <c r="K81" i="5" s="1"/>
  <c r="J275" i="5"/>
  <c r="K275" i="5" s="1" a="1"/>
  <c r="K275" i="5" s="1"/>
  <c r="J7" i="5"/>
  <c r="K7" i="5" s="1" a="1"/>
  <c r="K7" i="5" s="1"/>
  <c r="J151" i="5"/>
  <c r="K151" i="5" s="1" a="1"/>
  <c r="K151" i="5" s="1"/>
  <c r="J165" i="5"/>
  <c r="K165" i="5" s="1" a="1"/>
  <c r="K165" i="5" s="1"/>
  <c r="J272" i="5"/>
  <c r="K272" i="5" s="1" a="1"/>
  <c r="K272" i="5" s="1"/>
  <c r="J53" i="5"/>
  <c r="K53" i="5" s="1" a="1"/>
  <c r="K53" i="5" s="1"/>
  <c r="J268" i="5"/>
  <c r="K268" i="5" s="1" a="1"/>
  <c r="K268" i="5" s="1"/>
  <c r="J156" i="5"/>
  <c r="K156" i="5" s="1" a="1"/>
  <c r="K156" i="5" s="1"/>
  <c r="J45" i="5"/>
  <c r="K45" i="5" s="1" a="1"/>
  <c r="K45" i="5" s="1"/>
  <c r="J10" i="5"/>
  <c r="K10" i="5" s="1" a="1"/>
  <c r="K10" i="5" s="1"/>
  <c r="J123" i="5"/>
  <c r="K123" i="5" s="1" a="1"/>
  <c r="K123" i="5" s="1"/>
  <c r="J67" i="5"/>
  <c r="K67" i="5" s="1" a="1"/>
  <c r="K67" i="5" s="1"/>
  <c r="J146" i="5"/>
  <c r="K146" i="5" s="1" a="1"/>
  <c r="K146" i="5" s="1"/>
  <c r="K2" i="5" a="1"/>
  <c r="K2" i="5" s="1"/>
  <c r="J8" i="5"/>
  <c r="K8" i="5" s="1" a="1"/>
  <c r="K8" i="5" s="1"/>
  <c r="J18" i="5"/>
  <c r="K18" i="5" s="1" a="1"/>
  <c r="K18" i="5" s="1"/>
  <c r="J205" i="5"/>
  <c r="K205" i="5" s="1" a="1"/>
  <c r="K205" i="5" s="1"/>
  <c r="J134" i="5"/>
  <c r="K134" i="5" s="1" a="1"/>
  <c r="K134" i="5" s="1"/>
  <c r="J175" i="5"/>
  <c r="K175" i="5" s="1" a="1"/>
  <c r="K175" i="5" s="1"/>
  <c r="J208" i="5"/>
  <c r="K208" i="5" s="1" a="1"/>
  <c r="K208" i="5" s="1"/>
  <c r="J129" i="5"/>
  <c r="K129" i="5" s="1" a="1"/>
  <c r="K129" i="5" s="1"/>
  <c r="J219" i="5"/>
  <c r="K219" i="5" s="1" a="1"/>
  <c r="K219" i="5" s="1"/>
  <c r="J119" i="5"/>
  <c r="K119" i="5" s="1" a="1"/>
  <c r="K119" i="5" s="1"/>
  <c r="J104" i="5"/>
  <c r="K104" i="5" s="1" a="1"/>
  <c r="K104" i="5" s="1"/>
  <c r="J280" i="5"/>
  <c r="K280" i="5" s="1" a="1"/>
  <c r="K280" i="5" s="1"/>
  <c r="J11" i="5"/>
  <c r="K11" i="5" s="1" a="1"/>
  <c r="K11" i="5" s="1"/>
  <c r="J39" i="5"/>
  <c r="K39" i="5" s="1" a="1"/>
  <c r="K39" i="5" s="1"/>
  <c r="J69" i="5"/>
  <c r="K69" i="5" s="1" a="1"/>
  <c r="K69" i="5" s="1"/>
  <c r="J128" i="5"/>
  <c r="K128" i="5" s="1" a="1"/>
  <c r="K128" i="5" s="1"/>
  <c r="J189" i="5"/>
  <c r="K189" i="5" s="1" a="1"/>
  <c r="K189" i="5" s="1"/>
  <c r="J31" i="5"/>
  <c r="K31" i="5" s="1" a="1"/>
  <c r="K31" i="5" s="1"/>
  <c r="J52" i="5"/>
  <c r="K52" i="5" s="1" a="1"/>
  <c r="K52" i="5" s="1"/>
  <c r="J228" i="5"/>
  <c r="K228" i="5" s="1" a="1"/>
  <c r="K228" i="5" s="1"/>
  <c r="J51" i="5"/>
  <c r="K51" i="5" s="1" a="1"/>
  <c r="K51" i="5" s="1"/>
  <c r="J263" i="5"/>
  <c r="K263" i="5" s="1" a="1"/>
  <c r="K263" i="5" s="1"/>
  <c r="J103" i="5"/>
  <c r="K103" i="5" s="1" a="1"/>
  <c r="K103" i="5" s="1"/>
  <c r="J32" i="5"/>
  <c r="K32" i="5" s="1" a="1"/>
  <c r="K32" i="5" s="1"/>
  <c r="J71" i="5"/>
  <c r="K71" i="5" s="1" a="1"/>
  <c r="K71" i="5" s="1"/>
  <c r="J215" i="5"/>
  <c r="K215" i="5" s="1" a="1"/>
  <c r="K215" i="5" s="1"/>
  <c r="J20" i="5"/>
  <c r="K20" i="5" s="1" a="1"/>
  <c r="K20" i="5" s="1"/>
  <c r="J65" i="5"/>
  <c r="K65" i="5" s="1" a="1"/>
  <c r="K65" i="5" s="1"/>
  <c r="J139" i="5"/>
  <c r="K139" i="5" s="1" a="1"/>
  <c r="K139" i="5" s="1"/>
  <c r="J267" i="5"/>
  <c r="K267" i="5" s="1" a="1"/>
  <c r="K267" i="5" s="1"/>
  <c r="J93" i="5"/>
  <c r="K93" i="5" s="1" a="1"/>
  <c r="K93" i="5" s="1"/>
  <c r="J236" i="5"/>
  <c r="K236" i="5" s="1" a="1"/>
  <c r="K236" i="5" s="1"/>
  <c r="J60" i="5"/>
  <c r="K60" i="5" s="1" a="1"/>
  <c r="K60" i="5" s="1"/>
  <c r="J125" i="5"/>
  <c r="K125" i="5" s="1" a="1"/>
  <c r="K125" i="5" s="1"/>
  <c r="J278" i="5"/>
  <c r="K278" i="5" s="1" a="1"/>
  <c r="K278" i="5" s="1"/>
  <c r="J141" i="5"/>
  <c r="K141" i="5" s="1" a="1"/>
  <c r="K141" i="5" s="1"/>
  <c r="J38" i="5"/>
  <c r="K38" i="5" s="1" a="1"/>
  <c r="K38" i="5" s="1"/>
  <c r="J143" i="5"/>
  <c r="K143" i="5" s="1" a="1"/>
  <c r="K143" i="5" s="1"/>
  <c r="J152" i="5"/>
  <c r="K152" i="5" s="1" a="1"/>
  <c r="K152" i="5" s="1"/>
  <c r="J159" i="5"/>
  <c r="K159" i="5" s="1" a="1"/>
  <c r="K159" i="5" s="1"/>
  <c r="J17" i="5"/>
  <c r="K17" i="5" s="1" a="1"/>
  <c r="K17" i="5" s="1"/>
  <c r="J277" i="5"/>
  <c r="K277" i="5" s="1" a="1"/>
  <c r="K277" i="5" s="1"/>
  <c r="J131" i="5"/>
  <c r="K131" i="5" s="1" a="1"/>
  <c r="K131" i="5" s="1"/>
  <c r="J15" i="5"/>
  <c r="K15" i="5" s="1" a="1"/>
  <c r="K15" i="5" s="1"/>
  <c r="J167" i="5"/>
  <c r="K167" i="5" s="1" a="1"/>
  <c r="K167" i="5" s="1"/>
  <c r="J257" i="5"/>
  <c r="K257" i="5" s="1" a="1"/>
  <c r="K257" i="5" s="1"/>
  <c r="J144" i="5"/>
  <c r="K144" i="5" s="1" a="1"/>
  <c r="K144" i="5" s="1"/>
  <c r="J229" i="5"/>
  <c r="K229" i="5" s="1" a="1"/>
  <c r="K229" i="5" s="1"/>
  <c r="J218" i="5"/>
  <c r="K218" i="5" s="1" a="1"/>
  <c r="K218" i="5" s="1"/>
  <c r="J173" i="5"/>
  <c r="K173" i="5" s="1" a="1"/>
  <c r="K173" i="5" s="1"/>
  <c r="J172" i="5"/>
  <c r="K172" i="5" s="1" a="1"/>
  <c r="K172" i="5" s="1"/>
  <c r="J266" i="5"/>
  <c r="K266" i="5" s="1" a="1"/>
  <c r="K266" i="5" s="1"/>
  <c r="J92" i="5"/>
  <c r="K92" i="5" s="1" a="1"/>
  <c r="K92" i="5" s="1"/>
  <c r="J79" i="5"/>
  <c r="K79" i="5" s="1" a="1"/>
  <c r="K79" i="5" s="1"/>
  <c r="J250" i="5"/>
  <c r="K250" i="5" s="1" a="1"/>
  <c r="K250" i="5" s="1"/>
  <c r="J48" i="5"/>
  <c r="K48" i="5" s="1" a="1"/>
  <c r="K48" i="5" s="1"/>
  <c r="J243" i="5"/>
  <c r="K243" i="5" s="1" a="1"/>
  <c r="K243" i="5" s="1"/>
  <c r="J256" i="5"/>
  <c r="K256" i="5" s="1" a="1"/>
  <c r="K256" i="5" s="1"/>
  <c r="J86" i="5"/>
  <c r="K86" i="5" s="1" a="1"/>
  <c r="K86" i="5" s="1"/>
  <c r="J194" i="5"/>
  <c r="K194" i="5" s="1" a="1"/>
  <c r="K194" i="5" s="1"/>
  <c r="J22" i="5"/>
  <c r="K22" i="5" s="1" a="1"/>
  <c r="K22" i="5" s="1"/>
  <c r="J188" i="5"/>
  <c r="K188" i="5" s="1" a="1"/>
  <c r="K188" i="5" s="1"/>
  <c r="J255" i="5"/>
  <c r="K255" i="5" s="1" a="1"/>
  <c r="K255" i="5" s="1"/>
  <c r="J75" i="5"/>
  <c r="K75" i="5" s="1" a="1"/>
  <c r="K75" i="5" s="1"/>
  <c r="J108" i="5"/>
  <c r="K108" i="5" s="1" a="1"/>
  <c r="K108" i="5" s="1"/>
  <c r="J164" i="5"/>
  <c r="K164" i="5" s="1" a="1"/>
  <c r="K164" i="5" s="1"/>
  <c r="J142" i="5"/>
  <c r="K142" i="5" s="1" a="1"/>
  <c r="K142" i="5" s="1"/>
  <c r="J259" i="5"/>
  <c r="K259" i="5" s="1" a="1"/>
  <c r="K259" i="5" s="1"/>
  <c r="J211" i="5"/>
  <c r="K211" i="5" s="1" a="1"/>
  <c r="K211" i="5" s="1"/>
  <c r="J101" i="5"/>
  <c r="K101" i="5" s="1" a="1"/>
  <c r="K101" i="5" s="1"/>
  <c r="J198" i="5"/>
  <c r="K198" i="5" s="1" a="1"/>
  <c r="K198" i="5" s="1"/>
  <c r="J264" i="5"/>
  <c r="K264" i="5" s="1" a="1"/>
  <c r="K264" i="5" s="1"/>
  <c r="J279" i="5"/>
  <c r="K279" i="5" s="1" a="1"/>
  <c r="K279" i="5" s="1"/>
  <c r="J196" i="5"/>
  <c r="K196" i="5" s="1" a="1"/>
  <c r="K196" i="5" s="1"/>
  <c r="J169" i="5"/>
  <c r="K169" i="5" s="1" a="1"/>
  <c r="K169" i="5" s="1"/>
  <c r="J183" i="5"/>
  <c r="K183" i="5" s="1" a="1"/>
  <c r="K183" i="5" s="1"/>
  <c r="J163" i="5"/>
  <c r="K163" i="5" s="1" a="1"/>
  <c r="K163" i="5" s="1"/>
  <c r="J47" i="5"/>
  <c r="K47" i="5" s="1" a="1"/>
  <c r="K47" i="5" s="1"/>
  <c r="J46" i="5"/>
  <c r="K46" i="5" s="1" a="1"/>
  <c r="K46" i="5" s="1"/>
  <c r="J160" i="5"/>
  <c r="K160" i="5" s="1" a="1"/>
  <c r="K160" i="5" s="1"/>
  <c r="J130" i="5"/>
  <c r="K130" i="5" s="1" a="1"/>
  <c r="K130" i="5" s="1"/>
  <c r="J274" i="5"/>
  <c r="K274" i="5" s="1" a="1"/>
  <c r="K274" i="5" s="1"/>
  <c r="J5" i="5"/>
  <c r="K5" i="5" s="1" a="1"/>
  <c r="K5" i="5" s="1"/>
  <c r="J56" i="5"/>
  <c r="K56" i="5" s="1" a="1"/>
  <c r="K56" i="5" s="1"/>
  <c r="J9" i="5"/>
  <c r="K9" i="5" s="1" a="1"/>
  <c r="K9" i="5" s="1"/>
  <c r="J106" i="5"/>
  <c r="K106" i="5" s="1" a="1"/>
  <c r="K106" i="5" s="1"/>
  <c r="J234" i="5"/>
  <c r="K234" i="5" s="1" a="1"/>
  <c r="K234" i="5" s="1"/>
  <c r="J91" i="5"/>
  <c r="K91" i="5" s="1" a="1"/>
  <c r="K91" i="5" s="1"/>
  <c r="K71" i="6"/>
  <c r="K100" i="6"/>
  <c r="K57" i="6"/>
  <c r="K64" i="6"/>
  <c r="K10" i="6"/>
  <c r="K92" i="6"/>
  <c r="K23" i="6"/>
  <c r="K84" i="6"/>
  <c r="K37" i="6"/>
  <c r="K82" i="6"/>
  <c r="K69" i="6"/>
  <c r="K21" i="6"/>
  <c r="K15" i="6"/>
  <c r="K111" i="6"/>
  <c r="K89" i="6"/>
  <c r="K62" i="6"/>
  <c r="K12" i="6"/>
  <c r="K116" i="6"/>
  <c r="K68" i="6"/>
  <c r="K52" i="6"/>
  <c r="K11" i="6"/>
  <c r="K30" i="6"/>
  <c r="K46" i="6"/>
  <c r="K118" i="6"/>
  <c r="K56" i="6"/>
  <c r="K86" i="6"/>
  <c r="K50" i="6"/>
  <c r="K45" i="6"/>
  <c r="K6" i="6"/>
  <c r="K105" i="6"/>
  <c r="K81" i="6"/>
  <c r="K103" i="6"/>
  <c r="K25" i="6"/>
  <c r="K44" i="6"/>
  <c r="K61" i="6"/>
  <c r="K38" i="6"/>
  <c r="K97" i="6"/>
  <c r="L97" i="6" s="1" a="1"/>
  <c r="L97" i="6" s="1"/>
  <c r="D236" i="5" s="1"/>
  <c r="E236" i="5" s="1" a="1"/>
  <c r="E236" i="5" s="1"/>
  <c r="K79" i="6"/>
  <c r="K27" i="6"/>
  <c r="K73" i="6"/>
  <c r="K96" i="6"/>
  <c r="K43" i="6"/>
  <c r="K109" i="6"/>
  <c r="K80" i="6"/>
  <c r="K18" i="6"/>
  <c r="K115" i="6"/>
  <c r="K101" i="6"/>
  <c r="K33" i="6"/>
  <c r="K121" i="6"/>
  <c r="K35" i="6"/>
  <c r="K20" i="6"/>
  <c r="K28" i="6"/>
  <c r="K22" i="6"/>
  <c r="K99" i="6"/>
  <c r="K59" i="6"/>
  <c r="K26" i="6"/>
  <c r="K113" i="6"/>
  <c r="K13" i="6"/>
  <c r="K32" i="6"/>
  <c r="K55" i="6"/>
  <c r="K72" i="6"/>
  <c r="K85" i="6"/>
  <c r="K78" i="6"/>
  <c r="K104" i="6"/>
  <c r="K94" i="6"/>
  <c r="K70" i="6"/>
  <c r="K4" i="6"/>
  <c r="K60" i="6"/>
  <c r="K93" i="6"/>
  <c r="K17" i="6"/>
  <c r="K75" i="6"/>
  <c r="K76" i="6"/>
  <c r="K117" i="6"/>
  <c r="K31" i="6"/>
  <c r="K119" i="6"/>
  <c r="K49" i="6"/>
  <c r="K19" i="6"/>
  <c r="K91" i="6"/>
  <c r="K90" i="6"/>
  <c r="K108" i="6"/>
  <c r="K29" i="6"/>
  <c r="K3" i="6"/>
  <c r="K16" i="6"/>
  <c r="K24" i="6"/>
  <c r="K48" i="6"/>
  <c r="K66" i="6"/>
  <c r="K95" i="6"/>
  <c r="K8" i="6"/>
  <c r="K110" i="6"/>
  <c r="K112" i="6"/>
  <c r="L112" i="6" s="1" a="1"/>
  <c r="L112" i="6" s="1"/>
  <c r="D265" i="5" s="1"/>
  <c r="E265" i="5" s="1" a="1"/>
  <c r="E265" i="5" s="1"/>
  <c r="K9" i="6"/>
  <c r="K77" i="6"/>
  <c r="K34" i="6"/>
  <c r="K58" i="6"/>
  <c r="K87" i="6"/>
  <c r="K36" i="6"/>
  <c r="K14" i="6"/>
  <c r="K54" i="6"/>
  <c r="K7" i="6"/>
  <c r="K67" i="6"/>
  <c r="K51" i="6"/>
  <c r="K107" i="6"/>
  <c r="L64" i="6" l="1" a="1"/>
  <c r="L64" i="6" s="1"/>
  <c r="D170" i="5" s="1"/>
  <c r="E170" i="5" s="1" a="1"/>
  <c r="E170" i="5" s="1"/>
  <c r="L101" i="6" a="1"/>
  <c r="L101" i="6" s="1"/>
  <c r="D241" i="5" s="1"/>
  <c r="E241" i="5" s="1" a="1"/>
  <c r="E241" i="5" s="1"/>
  <c r="L14" i="6" a="1"/>
  <c r="L14" i="6" s="1"/>
  <c r="D39" i="5" s="1"/>
  <c r="E39" i="5" s="1" a="1"/>
  <c r="E39" i="5" s="1"/>
  <c r="L5" i="6" a="1"/>
  <c r="L5" i="6" s="1"/>
  <c r="D13" i="5" s="1"/>
  <c r="E13" i="5" s="1" a="1"/>
  <c r="E13" i="5" s="1"/>
  <c r="L95" i="6" a="1"/>
  <c r="L95" i="6" s="1"/>
  <c r="D233" i="5" s="1"/>
  <c r="E233" i="5" a="1"/>
  <c r="E233" i="5" s="1"/>
  <c r="L41" i="6" a="1"/>
  <c r="L41" i="6" s="1"/>
  <c r="D103" i="5" s="1"/>
  <c r="E103" i="5" s="1" a="1"/>
  <c r="E103" i="5" s="1"/>
  <c r="L12" i="6" a="1"/>
  <c r="L12" i="6" s="1"/>
  <c r="D31" i="5" s="1"/>
  <c r="E31" i="5" s="1" a="1"/>
  <c r="E31" i="5" s="1"/>
  <c r="L25" i="6" a="1"/>
  <c r="L25" i="6" s="1"/>
  <c r="D68" i="5" s="1"/>
  <c r="E68" i="5" s="1" a="1"/>
  <c r="E68" i="5" s="1"/>
  <c r="L114" i="6" a="1"/>
  <c r="L114" i="6" s="1"/>
  <c r="D268" i="5" s="1"/>
  <c r="E268" i="5" s="1" a="1"/>
  <c r="E268" i="5" s="1"/>
  <c r="L98" i="6" a="1"/>
  <c r="L98" i="6" s="1"/>
  <c r="D238" i="5" s="1"/>
  <c r="E238" i="5" s="1" a="1"/>
  <c r="E238" i="5" s="1"/>
  <c r="L27" i="6" a="1"/>
  <c r="L27" i="6" s="1"/>
  <c r="D82" i="5" s="1"/>
  <c r="E82" i="5" s="1" a="1"/>
  <c r="E82" i="5" s="1"/>
  <c r="L52" i="6" a="1"/>
  <c r="L52" i="6" s="1"/>
  <c r="D136" i="5" s="1"/>
  <c r="E136" i="5" s="1" a="1"/>
  <c r="E136" i="5" s="1"/>
  <c r="L62" i="6" a="1"/>
  <c r="L62" i="6" s="1"/>
  <c r="D163" i="5" s="1"/>
  <c r="E163" i="5" s="1" a="1"/>
  <c r="E163" i="5" s="1"/>
  <c r="L2" i="6" a="1"/>
  <c r="L2" i="6" s="1"/>
  <c r="D6" i="5" s="1"/>
  <c r="E6" i="5" s="1" a="1"/>
  <c r="E6" i="5" s="1"/>
  <c r="L81" i="6" a="1"/>
  <c r="L81" i="6" s="1"/>
  <c r="D209" i="5" s="1"/>
  <c r="E209" i="5" s="1" a="1"/>
  <c r="E209" i="5" s="1"/>
  <c r="L116" i="6" a="1"/>
  <c r="L116" i="6" s="1"/>
  <c r="D272" i="5" s="1"/>
  <c r="E272" i="5" s="1" a="1"/>
  <c r="E272" i="5" s="1"/>
  <c r="L59" i="6" a="1"/>
  <c r="L59" i="6" s="1"/>
  <c r="D155" i="5" s="1"/>
  <c r="E155" i="5" s="1" a="1"/>
  <c r="E155" i="5" s="1"/>
  <c r="L65" i="6" a="1"/>
  <c r="L65" i="6" s="1"/>
  <c r="D173" i="5" s="1"/>
  <c r="E173" i="5" s="1" a="1"/>
  <c r="E173" i="5" s="1"/>
  <c r="L19" i="6" a="1"/>
  <c r="L19" i="6" s="1"/>
  <c r="D54" i="5" s="1"/>
  <c r="E54" i="5" s="1" a="1"/>
  <c r="E54" i="5" s="1"/>
  <c r="L51" i="6" a="1"/>
  <c r="L51" i="6" s="1"/>
  <c r="D134" i="5" s="1"/>
  <c r="E134" i="5" s="1" a="1"/>
  <c r="E134" i="5" s="1"/>
  <c r="L79" i="6" a="1"/>
  <c r="L79" i="6" s="1"/>
  <c r="D207" i="5" s="1"/>
  <c r="E207" i="5" s="1" a="1"/>
  <c r="E207" i="5" s="1"/>
  <c r="L119" i="6" a="1"/>
  <c r="L119" i="6" s="1"/>
  <c r="D279" i="5" s="1"/>
  <c r="E279" i="5" s="1" a="1"/>
  <c r="E279" i="5" s="1"/>
  <c r="L67" i="6" a="1"/>
  <c r="L67" i="6" s="1"/>
  <c r="D177" i="5" s="1"/>
  <c r="E177" i="5" s="1" a="1"/>
  <c r="E177" i="5" s="1"/>
  <c r="L17" i="6" a="1"/>
  <c r="L17" i="6" s="1"/>
  <c r="D52" i="5" s="1"/>
  <c r="E52" i="5" s="1" a="1"/>
  <c r="E52" i="5" s="1"/>
  <c r="L7" i="6" a="1"/>
  <c r="L7" i="6" s="1"/>
  <c r="D15" i="5" s="1"/>
  <c r="E15" i="5" s="1" a="1"/>
  <c r="E15" i="5" s="1"/>
  <c r="L70" i="6" a="1"/>
  <c r="L70" i="6" s="1"/>
  <c r="D183" i="5" s="1"/>
  <c r="E183" i="5" s="1" a="1"/>
  <c r="E183" i="5" s="1"/>
  <c r="L4" i="6" a="1"/>
  <c r="L4" i="6" s="1"/>
  <c r="D10" i="5" s="1"/>
  <c r="E10" i="5" s="1" a="1"/>
  <c r="E10" i="5" s="1"/>
  <c r="L73" i="6" a="1"/>
  <c r="L73" i="6" s="1"/>
  <c r="D194" i="5" s="1"/>
  <c r="E194" i="5" s="1" a="1"/>
  <c r="E194" i="5" s="1"/>
  <c r="L40" i="6" a="1"/>
  <c r="L40" i="6" s="1"/>
  <c r="D99" i="5" s="1"/>
  <c r="E99" i="5" s="1" a="1"/>
  <c r="E99" i="5" s="1"/>
  <c r="L121" i="6" a="1"/>
  <c r="L121" i="6" s="1"/>
  <c r="D283" i="5" s="1"/>
  <c r="E283" i="5" s="1" a="1"/>
  <c r="E283" i="5" s="1"/>
  <c r="L9" i="6" a="1"/>
  <c r="L9" i="6" s="1"/>
  <c r="D22" i="5" s="1"/>
  <c r="E22" i="5" s="1" a="1"/>
  <c r="E22" i="5" s="1"/>
  <c r="L115" i="6" a="1"/>
  <c r="L115" i="6" s="1"/>
  <c r="D269" i="5" s="1"/>
  <c r="E269" i="5" s="1" a="1"/>
  <c r="E269" i="5" s="1"/>
  <c r="L80" i="6" a="1"/>
  <c r="L80" i="6" s="1"/>
  <c r="D208" i="5" s="1"/>
  <c r="E208" i="5" s="1" a="1"/>
  <c r="E208" i="5" s="1"/>
  <c r="L90" i="6" a="1"/>
  <c r="L90" i="6" s="1"/>
  <c r="D221" i="5" s="1"/>
  <c r="E221" i="5" s="1" a="1"/>
  <c r="E221" i="5" s="1"/>
  <c r="L107" i="6" a="1"/>
  <c r="L107" i="6" s="1"/>
  <c r="D255" i="5" s="1"/>
  <c r="E255" i="5" s="1" a="1"/>
  <c r="E255" i="5" s="1"/>
  <c r="L43" i="6" a="1"/>
  <c r="L43" i="6" s="1"/>
  <c r="D108" i="5" s="1"/>
  <c r="E108" i="5" s="1" a="1"/>
  <c r="E108" i="5" s="1"/>
  <c r="L35" i="6" a="1"/>
  <c r="L35" i="6" s="1"/>
  <c r="D93" i="5" s="1"/>
  <c r="E93" i="5" s="1" a="1"/>
  <c r="E93" i="5" s="1"/>
  <c r="L111" i="6" a="1"/>
  <c r="L111" i="6" s="1"/>
  <c r="D264" i="5" s="1"/>
  <c r="E264" i="5" s="1" a="1"/>
  <c r="E264" i="5" s="1"/>
  <c r="L120" i="6" a="1"/>
  <c r="L120" i="6" s="1"/>
  <c r="D282" i="5" s="1"/>
  <c r="E282" i="5" s="1" a="1"/>
  <c r="E282" i="5" s="1"/>
  <c r="L30" i="6" a="1"/>
  <c r="L30" i="6" s="1"/>
  <c r="D86" i="5" s="1"/>
  <c r="E86" i="5" s="1" a="1"/>
  <c r="E86" i="5" s="1"/>
  <c r="L108" i="6" a="1"/>
  <c r="L108" i="6" s="1"/>
  <c r="D258" i="5" s="1"/>
  <c r="E258" i="5" s="1" a="1"/>
  <c r="E258" i="5" s="1"/>
  <c r="L38" i="6" a="1"/>
  <c r="L38" i="6" s="1"/>
  <c r="D97" i="5" s="1"/>
  <c r="E97" i="5" s="1" a="1"/>
  <c r="E97" i="5" s="1"/>
  <c r="L34" i="6" a="1"/>
  <c r="L34" i="6" s="1"/>
  <c r="D92" i="5" s="1"/>
  <c r="E92" i="5" s="1" a="1"/>
  <c r="E92" i="5" s="1"/>
  <c r="L36" i="6" a="1"/>
  <c r="L36" i="6" s="1"/>
  <c r="D95" i="5" s="1"/>
  <c r="E95" i="5" s="1" a="1"/>
  <c r="E95" i="5" s="1"/>
  <c r="L83" i="6" a="1"/>
  <c r="L83" i="6" s="1"/>
  <c r="D212" i="5" s="1"/>
  <c r="E212" i="5" s="1" a="1"/>
  <c r="E212" i="5" s="1"/>
  <c r="L106" i="6" a="1"/>
  <c r="L106" i="6" s="1"/>
  <c r="D252" i="5" s="1"/>
  <c r="E252" i="5" s="1" a="1"/>
  <c r="E252" i="5" s="1"/>
  <c r="L99" i="6" a="1"/>
  <c r="L99" i="6" s="1"/>
  <c r="D239" i="5" s="1"/>
  <c r="E239" i="5" s="1" a="1"/>
  <c r="E239" i="5" s="1"/>
  <c r="L56" i="6" a="1"/>
  <c r="L56" i="6" s="1"/>
  <c r="D144" i="5" s="1"/>
  <c r="E144" i="5" s="1" a="1"/>
  <c r="E144" i="5" s="1"/>
  <c r="L15" i="6" a="1"/>
  <c r="L15" i="6" s="1"/>
  <c r="D42" i="5" s="1"/>
  <c r="E42" i="5" s="1" a="1"/>
  <c r="E42" i="5" s="1"/>
  <c r="L91" i="6" a="1"/>
  <c r="L91" i="6" s="1"/>
  <c r="D224" i="5" s="1"/>
  <c r="E224" i="5" s="1" a="1"/>
  <c r="E224" i="5" s="1"/>
  <c r="L6" i="6" a="1"/>
  <c r="L6" i="6" s="1"/>
  <c r="D14" i="5" s="1"/>
  <c r="E14" i="5" s="1" a="1"/>
  <c r="E14" i="5" s="1"/>
  <c r="L94" i="6" a="1"/>
  <c r="L94" i="6" s="1"/>
  <c r="D230" i="5" s="1"/>
  <c r="E230" i="5" s="1" a="1"/>
  <c r="E230" i="5" s="1"/>
  <c r="L24" i="6" a="1"/>
  <c r="L24" i="6" s="1"/>
  <c r="D66" i="5" s="1"/>
  <c r="E66" i="5" s="1" a="1"/>
  <c r="E66" i="5" s="1"/>
  <c r="L21" i="6" a="1"/>
  <c r="L21" i="6" s="1"/>
  <c r="D61" i="5" s="1"/>
  <c r="E61" i="5" s="1" a="1"/>
  <c r="E61" i="5" s="1"/>
  <c r="L45" i="6" a="1"/>
  <c r="L45" i="6" s="1"/>
  <c r="D114" i="5" s="1"/>
  <c r="E114" i="5" s="1" a="1"/>
  <c r="E114" i="5" s="1"/>
  <c r="L88" i="6" a="1"/>
  <c r="L88" i="6" s="1"/>
  <c r="D218" i="5" s="1"/>
  <c r="E218" i="5" s="1" a="1"/>
  <c r="E218" i="5" s="1"/>
  <c r="L32" i="6" a="1"/>
  <c r="L32" i="6" s="1"/>
  <c r="D88" i="5" s="1"/>
  <c r="E88" i="5" s="1" a="1"/>
  <c r="E88" i="5" s="1"/>
  <c r="L39" i="6" a="1"/>
  <c r="L39" i="6" s="1"/>
  <c r="D98" i="5" s="1"/>
  <c r="E98" i="5" s="1" a="1"/>
  <c r="E98" i="5" s="1"/>
  <c r="L37" i="6" a="1"/>
  <c r="L37" i="6" s="1"/>
  <c r="D96" i="5" s="1"/>
  <c r="E96" i="5" s="1" a="1"/>
  <c r="E96" i="5" s="1"/>
  <c r="L26" i="6" a="1"/>
  <c r="L26" i="6" s="1"/>
  <c r="D71" i="5" s="1"/>
  <c r="E71" i="5" s="1" a="1"/>
  <c r="E71" i="5" s="1"/>
  <c r="L42" i="6" a="1"/>
  <c r="L42" i="6" s="1"/>
  <c r="D105" i="5" s="1"/>
  <c r="E105" i="5" s="1" a="1"/>
  <c r="E105" i="5" s="1"/>
  <c r="L84" i="6" a="1"/>
  <c r="L84" i="6" s="1"/>
  <c r="D214" i="5" s="1"/>
  <c r="E214" i="5" s="1" a="1"/>
  <c r="E214" i="5" s="1"/>
  <c r="L103" i="6" a="1"/>
  <c r="L103" i="6" s="1"/>
  <c r="D246" i="5" s="1"/>
  <c r="E246" i="5" s="1" a="1"/>
  <c r="E246" i="5" s="1"/>
  <c r="L85" i="6" a="1"/>
  <c r="L85" i="6" s="1"/>
  <c r="D215" i="5" s="1"/>
  <c r="E215" i="5" s="1" a="1"/>
  <c r="E215" i="5" s="1"/>
  <c r="L110" i="6" a="1"/>
  <c r="L110" i="6" s="1"/>
  <c r="D263" i="5" s="1"/>
  <c r="E263" i="5" s="1" a="1"/>
  <c r="E263" i="5" s="1"/>
  <c r="L109" i="6" a="1"/>
  <c r="L109" i="6" s="1"/>
  <c r="D261" i="5" s="1"/>
  <c r="E261" i="5" s="1" a="1"/>
  <c r="E261" i="5" s="1"/>
  <c r="L54" i="6" a="1"/>
  <c r="L54" i="6" s="1"/>
  <c r="D139" i="5" s="1"/>
  <c r="E139" i="5" s="1" a="1"/>
  <c r="E139" i="5" s="1"/>
  <c r="L118" i="6" a="1"/>
  <c r="L118" i="6" s="1"/>
  <c r="D278" i="5" s="1"/>
  <c r="E278" i="5" s="1" a="1"/>
  <c r="E278" i="5" s="1"/>
  <c r="L100" i="6" a="1"/>
  <c r="L100" i="6" s="1"/>
  <c r="D240" i="5" s="1"/>
  <c r="E240" i="5" s="1" a="1"/>
  <c r="E240" i="5" s="1"/>
  <c r="L74" i="6" a="1"/>
  <c r="L74" i="6" s="1"/>
  <c r="D197" i="5" s="1"/>
  <c r="E197" i="5" s="1" a="1"/>
  <c r="E197" i="5" s="1"/>
  <c r="L78" i="6" a="1"/>
  <c r="L78" i="6" s="1"/>
  <c r="D204" i="5" s="1"/>
  <c r="E204" i="5" s="1" a="1"/>
  <c r="E204" i="5" s="1"/>
  <c r="L75" i="6" a="1"/>
  <c r="L75" i="6" s="1"/>
  <c r="D200" i="5" s="1"/>
  <c r="E200" i="5" s="1" a="1"/>
  <c r="E200" i="5" s="1"/>
  <c r="L72" i="6" a="1"/>
  <c r="L72" i="6" s="1"/>
  <c r="D190" i="5" s="1"/>
  <c r="E190" i="5" s="1" a="1"/>
  <c r="E190" i="5" s="1"/>
  <c r="L63" i="6" a="1"/>
  <c r="L63" i="6" s="1"/>
  <c r="D169" i="5" s="1"/>
  <c r="E169" i="5" s="1" a="1"/>
  <c r="E169" i="5" s="1"/>
  <c r="L18" i="6" a="1"/>
  <c r="L18" i="6" s="1"/>
  <c r="D53" i="5" s="1"/>
  <c r="E53" i="5" s="1" a="1"/>
  <c r="E53" i="5" s="1"/>
  <c r="L96" i="6" a="1"/>
  <c r="L96" i="6" s="1"/>
  <c r="D235" i="5" s="1"/>
  <c r="E235" i="5" s="1" a="1"/>
  <c r="E235" i="5" s="1"/>
  <c r="L69" i="6" a="1"/>
  <c r="L69" i="6" s="1"/>
  <c r="D181" i="5" s="1"/>
  <c r="E181" i="5" s="1" a="1"/>
  <c r="E181" i="5" s="1"/>
  <c r="L31" i="6" a="1"/>
  <c r="L31" i="6" s="1"/>
  <c r="D87" i="5" s="1"/>
  <c r="E87" i="5" s="1" a="1"/>
  <c r="E87" i="5" s="1"/>
  <c r="L105" i="6" a="1"/>
  <c r="L105" i="6" s="1"/>
  <c r="D250" i="5" s="1"/>
  <c r="E250" i="5" s="1" a="1"/>
  <c r="E250" i="5" s="1"/>
  <c r="L50" i="6" a="1"/>
  <c r="L50" i="6" s="1"/>
  <c r="D133" i="5" s="1"/>
  <c r="E133" i="5" s="1" a="1"/>
  <c r="E133" i="5" s="1"/>
  <c r="L102" i="6" a="1"/>
  <c r="L102" i="6" s="1"/>
  <c r="D245" i="5" s="1"/>
  <c r="E245" i="5" s="1" a="1"/>
  <c r="E245" i="5" s="1"/>
  <c r="L82" i="6" a="1"/>
  <c r="L82" i="6" s="1"/>
  <c r="D210" i="5" s="1"/>
  <c r="E210" i="5" s="1" a="1"/>
  <c r="E210" i="5" s="1"/>
  <c r="L53" i="6" a="1"/>
  <c r="L53" i="6" s="1"/>
  <c r="D137" i="5" s="1"/>
  <c r="E137" i="5" s="1" a="1"/>
  <c r="E137" i="5" s="1"/>
  <c r="L22" i="6" a="1"/>
  <c r="L22" i="6" s="1"/>
  <c r="D62" i="5" s="1"/>
  <c r="E62" i="5" s="1" a="1"/>
  <c r="E62" i="5" s="1"/>
  <c r="L68" i="6" a="1"/>
  <c r="L68" i="6" s="1"/>
  <c r="D178" i="5" s="1"/>
  <c r="E178" i="5" s="1" a="1"/>
  <c r="E178" i="5" s="1"/>
  <c r="L55" i="6" a="1"/>
  <c r="L55" i="6" s="1"/>
  <c r="D140" i="5" s="1"/>
  <c r="E140" i="5" s="1" a="1"/>
  <c r="E140" i="5" s="1"/>
  <c r="L3" i="6" a="1"/>
  <c r="L3" i="6" s="1"/>
  <c r="D7" i="5" s="1"/>
  <c r="E7" i="5" s="1" a="1"/>
  <c r="E7" i="5" s="1"/>
  <c r="L66" i="6" a="1"/>
  <c r="L66" i="6" s="1"/>
  <c r="D176" i="5" s="1"/>
  <c r="E176" i="5" s="1" a="1"/>
  <c r="E176" i="5" s="1"/>
  <c r="L86" i="6" a="1"/>
  <c r="L86" i="6" s="1"/>
  <c r="D216" i="5" s="1"/>
  <c r="E216" i="5" s="1" a="1"/>
  <c r="E216" i="5" s="1"/>
  <c r="L76" i="6" a="1"/>
  <c r="L76" i="6" s="1"/>
  <c r="D201" i="5" s="1"/>
  <c r="E201" i="5" s="1" a="1"/>
  <c r="E201" i="5" s="1"/>
  <c r="L113" i="6" a="1"/>
  <c r="L113" i="6" s="1"/>
  <c r="D266" i="5" s="1"/>
  <c r="E266" i="5" s="1" a="1"/>
  <c r="E266" i="5" s="1"/>
  <c r="L117" i="6" a="1"/>
  <c r="L117" i="6" s="1"/>
  <c r="D273" i="5" s="1"/>
  <c r="E273" i="5" s="1" a="1"/>
  <c r="E273" i="5" s="1"/>
  <c r="L33" i="6" a="1"/>
  <c r="L33" i="6" s="1"/>
  <c r="D89" i="5" s="1"/>
  <c r="E89" i="5" s="1" a="1"/>
  <c r="E89" i="5" s="1"/>
  <c r="L16" i="6" a="1"/>
  <c r="L16" i="6" s="1"/>
  <c r="D45" i="5" s="1"/>
  <c r="E45" i="5" s="1" a="1"/>
  <c r="E45" i="5" s="1"/>
  <c r="L71" i="6" a="1"/>
  <c r="L71" i="6" s="1"/>
  <c r="D186" i="5" s="1"/>
  <c r="E186" i="5" s="1" a="1"/>
  <c r="E186" i="5" s="1"/>
  <c r="L58" i="6" a="1"/>
  <c r="L58" i="6" s="1"/>
  <c r="D154" i="5" s="1"/>
  <c r="E154" i="5" s="1" a="1"/>
  <c r="E154" i="5" s="1"/>
  <c r="L87" i="6" a="1"/>
  <c r="L87" i="6" s="1"/>
  <c r="D217" i="5" s="1"/>
  <c r="E217" i="5" s="1" a="1"/>
  <c r="E217" i="5" s="1"/>
  <c r="L23" i="6" a="1"/>
  <c r="L23" i="6" s="1"/>
  <c r="D64" i="5" s="1"/>
  <c r="E64" i="5" s="1" a="1"/>
  <c r="E64" i="5" s="1"/>
  <c r="L57" i="6" a="1"/>
  <c r="L57" i="6" s="1"/>
  <c r="D153" i="5" s="1"/>
  <c r="E153" i="5" s="1" a="1"/>
  <c r="E153" i="5" s="1"/>
  <c r="L104" i="6" a="1"/>
  <c r="L104" i="6" s="1"/>
  <c r="D247" i="5" s="1"/>
  <c r="E247" i="5" s="1" a="1"/>
  <c r="E247" i="5" s="1"/>
  <c r="L8" i="6" a="1"/>
  <c r="L8" i="6" s="1"/>
  <c r="D21" i="5" s="1"/>
  <c r="E21" i="5" s="1" a="1"/>
  <c r="E21" i="5" s="1"/>
  <c r="L20" i="6" a="1"/>
  <c r="L20" i="6" s="1"/>
  <c r="D55" i="5" s="1"/>
  <c r="E55" i="5" s="1" a="1"/>
  <c r="E55" i="5" s="1"/>
  <c r="L89" i="6" a="1"/>
  <c r="L89" i="6" s="1"/>
  <c r="D219" i="5" s="1"/>
  <c r="E219" i="5" s="1" a="1"/>
  <c r="E219" i="5" s="1"/>
  <c r="L49" i="6" a="1"/>
  <c r="L49" i="6" s="1"/>
  <c r="D130" i="5" s="1"/>
  <c r="E130" i="5" s="1" a="1"/>
  <c r="E130" i="5" s="1"/>
  <c r="L48" i="6" a="1"/>
  <c r="L48" i="6" s="1"/>
  <c r="D129" i="5" s="1"/>
  <c r="E129" i="5" s="1" a="1"/>
  <c r="E129" i="5" s="1"/>
  <c r="L47" i="6" a="1"/>
  <c r="L47" i="6" s="1"/>
  <c r="D126" i="5" s="1"/>
  <c r="E126" i="5" s="1" a="1"/>
  <c r="E126" i="5" s="1"/>
  <c r="L46" i="6" a="1"/>
  <c r="L46" i="6" s="1"/>
  <c r="D116" i="5" s="1"/>
  <c r="E116" i="5" s="1" a="1"/>
  <c r="E116" i="5" s="1"/>
  <c r="L44" i="6" a="1"/>
  <c r="L44" i="6" s="1"/>
  <c r="D112" i="5" s="1"/>
  <c r="E112" i="5" s="1" a="1"/>
  <c r="E112" i="5" s="1"/>
  <c r="L60" i="6" a="1"/>
  <c r="L60" i="6" s="1"/>
  <c r="D159" i="5" s="1"/>
  <c r="E159" i="5" s="1" a="1"/>
  <c r="E159" i="5" s="1"/>
  <c r="K128" i="6"/>
  <c r="L93" i="6" a="1"/>
  <c r="L93" i="6" s="1"/>
  <c r="D229" i="5" s="1"/>
  <c r="E229" i="5" s="1" a="1"/>
  <c r="E229" i="5" s="1"/>
  <c r="L29" i="6" a="1"/>
  <c r="L29" i="6" s="1"/>
  <c r="D84" i="5" s="1"/>
  <c r="E84" i="5" s="1" a="1"/>
  <c r="E84" i="5" s="1"/>
  <c r="L28" i="6" a="1"/>
  <c r="L28" i="6" s="1"/>
  <c r="D83" i="5" s="1"/>
  <c r="E83" i="5" s="1" a="1"/>
  <c r="E83" i="5" s="1"/>
  <c r="L77" i="6" a="1"/>
  <c r="L77" i="6" s="1"/>
  <c r="D202" i="5" s="1"/>
  <c r="E202" i="5" s="1" a="1"/>
  <c r="E202" i="5" s="1"/>
  <c r="L10" i="6" a="1"/>
  <c r="L10" i="6" s="1"/>
  <c r="D24" i="5" s="1"/>
  <c r="E24" i="5" s="1" a="1"/>
  <c r="E24" i="5" s="1"/>
  <c r="L92" i="6" a="1"/>
  <c r="L92" i="6" s="1"/>
  <c r="D225" i="5" s="1"/>
  <c r="E225" i="5" s="1" a="1"/>
  <c r="E225" i="5" s="1"/>
  <c r="L61" i="6" a="1"/>
  <c r="L61" i="6" s="1"/>
  <c r="D160" i="5" s="1"/>
  <c r="E160" i="5" s="1" a="1"/>
  <c r="E160" i="5" s="1"/>
  <c r="L11" i="6" a="1"/>
  <c r="L11" i="6" s="1"/>
  <c r="D28" i="5" s="1"/>
  <c r="E28" i="5" s="1" a="1"/>
  <c r="E28" i="5" s="1"/>
  <c r="L13" i="6" a="1"/>
  <c r="L13" i="6" s="1"/>
  <c r="D37" i="5" s="1"/>
  <c r="E37" i="5" s="1" a="1"/>
  <c r="E37" i="5" s="1"/>
  <c r="K126" i="6" l="1"/>
  <c r="L126" i="6" s="1"/>
  <c r="K125" i="6"/>
  <c r="K129" i="6" s="1"/>
  <c r="K127" i="6" l="1"/>
  <c r="K1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<sst xmlns="http://schemas.openxmlformats.org/spreadsheetml/2006/main" count="5728" uniqueCount="1364">
  <si>
    <t>Nom de famille</t>
  </si>
  <si>
    <t>Prénom</t>
  </si>
  <si>
    <t>Clé</t>
  </si>
  <si>
    <t>Durée</t>
  </si>
  <si>
    <t>Note/20,00</t>
  </si>
  <si>
    <t>Q. 1 /2,00</t>
  </si>
  <si>
    <t>Q. 2 /2,00</t>
  </si>
  <si>
    <t>Q. 3 /2,50</t>
  </si>
  <si>
    <t>Q. 4 /2,50</t>
  </si>
  <si>
    <t>Q. 5 /3,00</t>
  </si>
  <si>
    <t>Q. 6 /3,00</t>
  </si>
  <si>
    <t>Q. 7 /2,00</t>
  </si>
  <si>
    <t>Q. 8 /3,00</t>
  </si>
  <si>
    <t>TT</t>
  </si>
  <si>
    <t>KULESZA</t>
  </si>
  <si>
    <t>Robin</t>
  </si>
  <si>
    <t>35 min 49 s</t>
  </si>
  <si>
    <t>2,00</t>
  </si>
  <si>
    <t>0,00</t>
  </si>
  <si>
    <t>2,50</t>
  </si>
  <si>
    <t>3,00</t>
  </si>
  <si>
    <t>SACAVIN</t>
  </si>
  <si>
    <t>Antoine</t>
  </si>
  <si>
    <t>38 min 4 s</t>
  </si>
  <si>
    <t>-</t>
  </si>
  <si>
    <t>MORENO</t>
  </si>
  <si>
    <t>Anais</t>
  </si>
  <si>
    <t>25 min 26 s</t>
  </si>
  <si>
    <t>RIBAULT</t>
  </si>
  <si>
    <t>Charlotte</t>
  </si>
  <si>
    <t>29 min 49 s</t>
  </si>
  <si>
    <t>RABOURDIN</t>
  </si>
  <si>
    <t>Jean</t>
  </si>
  <si>
    <t>31 min 58 s</t>
  </si>
  <si>
    <t>NEVEUX</t>
  </si>
  <si>
    <t>Eleonore</t>
  </si>
  <si>
    <t>28 min 6 s</t>
  </si>
  <si>
    <t>PELARD</t>
  </si>
  <si>
    <t>Berenice</t>
  </si>
  <si>
    <t>29 min 40 s</t>
  </si>
  <si>
    <t>STERIN</t>
  </si>
  <si>
    <t>Valentin</t>
  </si>
  <si>
    <t>44 min 49 s</t>
  </si>
  <si>
    <t>MONTEIL</t>
  </si>
  <si>
    <t>Camille</t>
  </si>
  <si>
    <t>38 min 5 s</t>
  </si>
  <si>
    <t>TROY</t>
  </si>
  <si>
    <t>Josephine</t>
  </si>
  <si>
    <t>26 min 19 s</t>
  </si>
  <si>
    <t>MEUDIC</t>
  </si>
  <si>
    <t>Corentin</t>
  </si>
  <si>
    <t>44 min 59 s</t>
  </si>
  <si>
    <t>VANBERTEN</t>
  </si>
  <si>
    <t>Leo</t>
  </si>
  <si>
    <t>25 min 27 s</t>
  </si>
  <si>
    <t>ROGER</t>
  </si>
  <si>
    <t>Tristan</t>
  </si>
  <si>
    <t>31 min 55 s</t>
  </si>
  <si>
    <t>TROLLE</t>
  </si>
  <si>
    <t>Remi</t>
  </si>
  <si>
    <t>26 min 39 s</t>
  </si>
  <si>
    <t>WROLYK-LHERMITTE</t>
  </si>
  <si>
    <t>Hugo</t>
  </si>
  <si>
    <t>26 min 5 s</t>
  </si>
  <si>
    <t>LEROUX</t>
  </si>
  <si>
    <t>Paul</t>
  </si>
  <si>
    <t>37 min 20 s</t>
  </si>
  <si>
    <t>SAMAIN</t>
  </si>
  <si>
    <t>Diane</t>
  </si>
  <si>
    <t>25 min 10 s</t>
  </si>
  <si>
    <t>ROUGEGREZ</t>
  </si>
  <si>
    <t>Tom</t>
  </si>
  <si>
    <t>44 min 25 s</t>
  </si>
  <si>
    <t>LE SCANVE</t>
  </si>
  <si>
    <t>Lucie</t>
  </si>
  <si>
    <t>34 min 1 s</t>
  </si>
  <si>
    <t>LAURY</t>
  </si>
  <si>
    <t>Juliette</t>
  </si>
  <si>
    <t>40 min 14 s</t>
  </si>
  <si>
    <t>SEPTIER</t>
  </si>
  <si>
    <t>Ninon</t>
  </si>
  <si>
    <t>33 min 29 s</t>
  </si>
  <si>
    <t>PETIT</t>
  </si>
  <si>
    <t>32 min 20 s</t>
  </si>
  <si>
    <t>VAVASSEUR</t>
  </si>
  <si>
    <t>24 min 11 s</t>
  </si>
  <si>
    <t>MENNERET-COUTURIER</t>
  </si>
  <si>
    <t>33 min 38 s</t>
  </si>
  <si>
    <t>ROLLAND</t>
  </si>
  <si>
    <t>Heloise</t>
  </si>
  <si>
    <t>41 min 12 s</t>
  </si>
  <si>
    <t>MERCADER</t>
  </si>
  <si>
    <t>Emma</t>
  </si>
  <si>
    <t>28 min 30 s</t>
  </si>
  <si>
    <t>SAMPERS</t>
  </si>
  <si>
    <t>Lucile</t>
  </si>
  <si>
    <t>32 min 42 s</t>
  </si>
  <si>
    <t>LANGLET</t>
  </si>
  <si>
    <t>27 min 24 s</t>
  </si>
  <si>
    <t>RIVIERRE</t>
  </si>
  <si>
    <t>27 min 3 s</t>
  </si>
  <si>
    <t>LEGRAND</t>
  </si>
  <si>
    <t>Mahe</t>
  </si>
  <si>
    <t>26 min 22 s</t>
  </si>
  <si>
    <t>Julien</t>
  </si>
  <si>
    <t>25 min 56 s</t>
  </si>
  <si>
    <t>MAZET</t>
  </si>
  <si>
    <t>Eric</t>
  </si>
  <si>
    <t>27 min 2 s</t>
  </si>
  <si>
    <t>VECTEN</t>
  </si>
  <si>
    <t>Auguste</t>
  </si>
  <si>
    <t>29 min 5 s</t>
  </si>
  <si>
    <t>TAPPREST</t>
  </si>
  <si>
    <t>Lily</t>
  </si>
  <si>
    <t>27 min 9 s</t>
  </si>
  <si>
    <t>PECOURT</t>
  </si>
  <si>
    <t>Bertille</t>
  </si>
  <si>
    <t>25 min 54 s</t>
  </si>
  <si>
    <t>LAMARE</t>
  </si>
  <si>
    <t>Tony</t>
  </si>
  <si>
    <t>ZANG ATANGANA</t>
  </si>
  <si>
    <t>26 min 9 s</t>
  </si>
  <si>
    <t>MOUSNIER</t>
  </si>
  <si>
    <t>Ambre</t>
  </si>
  <si>
    <t>17 min 45 s</t>
  </si>
  <si>
    <t>MANSSENS</t>
  </si>
  <si>
    <t>Janaelle</t>
  </si>
  <si>
    <t>25 min 22 s</t>
  </si>
  <si>
    <t>SEMBLAT</t>
  </si>
  <si>
    <t>Marie</t>
  </si>
  <si>
    <t>37 min 29 s</t>
  </si>
  <si>
    <t>THIRE</t>
  </si>
  <si>
    <t>Emeline</t>
  </si>
  <si>
    <t>24 min 55 s</t>
  </si>
  <si>
    <t>PLATEAU</t>
  </si>
  <si>
    <t>26 min 41 s</t>
  </si>
  <si>
    <t>VIET</t>
  </si>
  <si>
    <t>Baptiste</t>
  </si>
  <si>
    <t>27 min 39 s</t>
  </si>
  <si>
    <t>VINCANT</t>
  </si>
  <si>
    <t>Manon</t>
  </si>
  <si>
    <t>26 min 34 s</t>
  </si>
  <si>
    <t>PAUL</t>
  </si>
  <si>
    <t>Eliott</t>
  </si>
  <si>
    <t>27 min 6 s</t>
  </si>
  <si>
    <t>TELLIER</t>
  </si>
  <si>
    <t>Maxime</t>
  </si>
  <si>
    <t>26 min 58 s</t>
  </si>
  <si>
    <t>LOUCHART</t>
  </si>
  <si>
    <t>Louise</t>
  </si>
  <si>
    <t>43 min 39 s</t>
  </si>
  <si>
    <t>NORMAND</t>
  </si>
  <si>
    <t>31 min 49 s</t>
  </si>
  <si>
    <t>OLIVIER</t>
  </si>
  <si>
    <t>41 min 26 s</t>
  </si>
  <si>
    <t>LEVENT</t>
  </si>
  <si>
    <t>Enzo</t>
  </si>
  <si>
    <t>42 min 59 s</t>
  </si>
  <si>
    <t>NOYERE</t>
  </si>
  <si>
    <t>44 min 22 s</t>
  </si>
  <si>
    <t>MOTTE</t>
  </si>
  <si>
    <t>Bertrand</t>
  </si>
  <si>
    <t>44 min 44 s</t>
  </si>
  <si>
    <t>LEKANGA MBOMA</t>
  </si>
  <si>
    <t>Amassa Roland Nathanael</t>
  </si>
  <si>
    <t>25 min 42 s</t>
  </si>
  <si>
    <t>TRAORE</t>
  </si>
  <si>
    <t>Yelina Nissy Alison</t>
  </si>
  <si>
    <t>39 min 26 s</t>
  </si>
  <si>
    <t>GAVOIS</t>
  </si>
  <si>
    <t>28 min 49 s</t>
  </si>
  <si>
    <t>FOND</t>
  </si>
  <si>
    <t>DUPRE</t>
  </si>
  <si>
    <t>Lilou</t>
  </si>
  <si>
    <t>27 min 23 s</t>
  </si>
  <si>
    <t>DUBOIS</t>
  </si>
  <si>
    <t>Sebastien</t>
  </si>
  <si>
    <t>GUIBERT</t>
  </si>
  <si>
    <t>Pierre</t>
  </si>
  <si>
    <t>27 min 7 s</t>
  </si>
  <si>
    <t>ENTINGER</t>
  </si>
  <si>
    <t>Gregoire</t>
  </si>
  <si>
    <t>LESAING</t>
  </si>
  <si>
    <t>Constance</t>
  </si>
  <si>
    <t>26 min 13 s</t>
  </si>
  <si>
    <t>RAVELOJAONA</t>
  </si>
  <si>
    <t>Arthur</t>
  </si>
  <si>
    <t>24 min 42 s</t>
  </si>
  <si>
    <t>DE BRIDIERS</t>
  </si>
  <si>
    <t>Hector</t>
  </si>
  <si>
    <t>19 min 16 s</t>
  </si>
  <si>
    <t>DU BREIL DE PONTBRIAND</t>
  </si>
  <si>
    <t>Clotilde</t>
  </si>
  <si>
    <t>32 min 21 s</t>
  </si>
  <si>
    <t>AMORY</t>
  </si>
  <si>
    <t>24 min 12 s</t>
  </si>
  <si>
    <t>DEMESY</t>
  </si>
  <si>
    <t>Enguerrand</t>
  </si>
  <si>
    <t>20 min 37 s</t>
  </si>
  <si>
    <t>BARABE</t>
  </si>
  <si>
    <t>25 min 51 s</t>
  </si>
  <si>
    <t>HARIR-FOROUCH</t>
  </si>
  <si>
    <t>Augustin</t>
  </si>
  <si>
    <t>45 min 1 s</t>
  </si>
  <si>
    <t>DE LESQUEN DU PLESSIS CASSO</t>
  </si>
  <si>
    <t>Amaury</t>
  </si>
  <si>
    <t>23 min 3 s</t>
  </si>
  <si>
    <t>DEGAS</t>
  </si>
  <si>
    <t>Alban</t>
  </si>
  <si>
    <t>36 min 10 s</t>
  </si>
  <si>
    <t>DUDORET</t>
  </si>
  <si>
    <t>Jules</t>
  </si>
  <si>
    <t>32 min 12 s</t>
  </si>
  <si>
    <t>BEJANIN</t>
  </si>
  <si>
    <t>Charles</t>
  </si>
  <si>
    <t>30 min 49 s</t>
  </si>
  <si>
    <t>CHIEN-CHOW-CHINE</t>
  </si>
  <si>
    <t>23 min 25 s</t>
  </si>
  <si>
    <t>BERTHELIN</t>
  </si>
  <si>
    <t>17 min 31 s</t>
  </si>
  <si>
    <t>GARROT</t>
  </si>
  <si>
    <t>Mathis</t>
  </si>
  <si>
    <t>38 min 41 s</t>
  </si>
  <si>
    <t>DEBOUDT</t>
  </si>
  <si>
    <t>Aubin</t>
  </si>
  <si>
    <t>28 min 45 s</t>
  </si>
  <si>
    <t>Gatien</t>
  </si>
  <si>
    <t>44 min 51 s</t>
  </si>
  <si>
    <t>HENIN</t>
  </si>
  <si>
    <t>Lou</t>
  </si>
  <si>
    <t>28 min 14 s</t>
  </si>
  <si>
    <t>DYKMANS</t>
  </si>
  <si>
    <t>Victoire</t>
  </si>
  <si>
    <t>29 min 43 s</t>
  </si>
  <si>
    <t>HUBERT</t>
  </si>
  <si>
    <t>Ronan</t>
  </si>
  <si>
    <t>21 min 42 s</t>
  </si>
  <si>
    <t>DEPARIS</t>
  </si>
  <si>
    <t>Victor</t>
  </si>
  <si>
    <t>32 min 15 s</t>
  </si>
  <si>
    <t>CARETTE</t>
  </si>
  <si>
    <t>36 min 15 s</t>
  </si>
  <si>
    <t>CHAMPIGNON</t>
  </si>
  <si>
    <t>23 min 57 s</t>
  </si>
  <si>
    <t>BAILLIA</t>
  </si>
  <si>
    <t>37 min 58 s</t>
  </si>
  <si>
    <t>KIMOU</t>
  </si>
  <si>
    <t>Illary Marie-Madeleine Maguylle</t>
  </si>
  <si>
    <t>25 min 49 s</t>
  </si>
  <si>
    <t>DARRAS</t>
  </si>
  <si>
    <t>31 min 54 s</t>
  </si>
  <si>
    <t>29 min 1 s</t>
  </si>
  <si>
    <t>HERMANT</t>
  </si>
  <si>
    <t>Anaelle</t>
  </si>
  <si>
    <t>19 min 46 s</t>
  </si>
  <si>
    <t>GRISLAIN</t>
  </si>
  <si>
    <t>Thomas</t>
  </si>
  <si>
    <t>CATHEAU</t>
  </si>
  <si>
    <t>Agathe</t>
  </si>
  <si>
    <t>22 min 5 s</t>
  </si>
  <si>
    <t>HAJJAR</t>
  </si>
  <si>
    <t>Theodore</t>
  </si>
  <si>
    <t>27 min 36 s</t>
  </si>
  <si>
    <t>ANSART</t>
  </si>
  <si>
    <t>Julie</t>
  </si>
  <si>
    <t>18 min 35 s</t>
  </si>
  <si>
    <t>BENATTOUMA</t>
  </si>
  <si>
    <t>Sara</t>
  </si>
  <si>
    <t>29 min 33 s</t>
  </si>
  <si>
    <t>DUYNSLAGER</t>
  </si>
  <si>
    <t>Armelle</t>
  </si>
  <si>
    <t>36 min 20 s</t>
  </si>
  <si>
    <t>DUPUIT</t>
  </si>
  <si>
    <t>37 min</t>
  </si>
  <si>
    <t>GUITTARD</t>
  </si>
  <si>
    <t>Clementine</t>
  </si>
  <si>
    <t>22 min 23 s</t>
  </si>
  <si>
    <t>MENASSA</t>
  </si>
  <si>
    <t>Cybele</t>
  </si>
  <si>
    <t>DELAHAIS</t>
  </si>
  <si>
    <t>Clemence</t>
  </si>
  <si>
    <t>21 min 55 s</t>
  </si>
  <si>
    <t>EL OUADGHIRI</t>
  </si>
  <si>
    <t>Amira</t>
  </si>
  <si>
    <t>19 min 36 s</t>
  </si>
  <si>
    <t>FAUCHER</t>
  </si>
  <si>
    <t>Martin</t>
  </si>
  <si>
    <t>28 min 35 s</t>
  </si>
  <si>
    <t>LANGLAIS</t>
  </si>
  <si>
    <t>Alexis</t>
  </si>
  <si>
    <t>20 min 48 s</t>
  </si>
  <si>
    <t>ARNOULT</t>
  </si>
  <si>
    <t>Esteban</t>
  </si>
  <si>
    <t>19 min 15 s</t>
  </si>
  <si>
    <t>LEULLIETTE</t>
  </si>
  <si>
    <t>23 min 22 s</t>
  </si>
  <si>
    <t>DJEDANEM</t>
  </si>
  <si>
    <t>Noe</t>
  </si>
  <si>
    <t>16 min 15 s</t>
  </si>
  <si>
    <t>DUMAS-VINCENT</t>
  </si>
  <si>
    <t>GANGNITO</t>
  </si>
  <si>
    <t>Cassandre</t>
  </si>
  <si>
    <t>DUFOIX</t>
  </si>
  <si>
    <t>Perline</t>
  </si>
  <si>
    <t>24 min 9 s</t>
  </si>
  <si>
    <t>HARDY</t>
  </si>
  <si>
    <t>Louis</t>
  </si>
  <si>
    <t>16 min 50 s</t>
  </si>
  <si>
    <t>FRIBOULET</t>
  </si>
  <si>
    <t>Adrien</t>
  </si>
  <si>
    <t>46 min 54 s</t>
  </si>
  <si>
    <t>50 min 40 s</t>
  </si>
  <si>
    <t>3 min 24 s</t>
  </si>
  <si>
    <t>30 min 36 s</t>
  </si>
  <si>
    <t>16 min 35 s</t>
  </si>
  <si>
    <t>23 min 14 s</t>
  </si>
  <si>
    <t>14 min 25 s</t>
  </si>
  <si>
    <t>26 min 12 s</t>
  </si>
  <si>
    <t>32 min 5 s</t>
  </si>
  <si>
    <t>PONTY</t>
  </si>
  <si>
    <t>Romain</t>
  </si>
  <si>
    <t>27 min 32 s</t>
  </si>
  <si>
    <t>8 min 46 s</t>
  </si>
  <si>
    <t>11 min 29 s</t>
  </si>
  <si>
    <t>24 min 47 s</t>
  </si>
  <si>
    <t>BOSTYN</t>
  </si>
  <si>
    <t>Maewan</t>
  </si>
  <si>
    <t>35 min 25 s</t>
  </si>
  <si>
    <t>15 min 56 s</t>
  </si>
  <si>
    <t>22 min 48 s</t>
  </si>
  <si>
    <t>31 min 25 s</t>
  </si>
  <si>
    <t>22 min 13 s</t>
  </si>
  <si>
    <t>18 min 21 s</t>
  </si>
  <si>
    <t>COLOMB</t>
  </si>
  <si>
    <t>Solane</t>
  </si>
  <si>
    <t>22 min 20 s</t>
  </si>
  <si>
    <t>22 min 18 s</t>
  </si>
  <si>
    <t>20 min 3 s</t>
  </si>
  <si>
    <t>36 min 47 s</t>
  </si>
  <si>
    <t>22 min 1 s</t>
  </si>
  <si>
    <t>15 min 9 s</t>
  </si>
  <si>
    <t>27 min 40 s</t>
  </si>
  <si>
    <t>14 min 30 s</t>
  </si>
  <si>
    <t>8 min 37 s</t>
  </si>
  <si>
    <t>Moyenne globale</t>
  </si>
  <si>
    <t>17 min 20 s</t>
  </si>
  <si>
    <t>19 min 18 s</t>
  </si>
  <si>
    <t>10 min 35 s</t>
  </si>
  <si>
    <t>12 min 30 s</t>
  </si>
  <si>
    <t>14 min 40 s</t>
  </si>
  <si>
    <t>15 min 23 s</t>
  </si>
  <si>
    <t>13 min 27 s</t>
  </si>
  <si>
    <t>21 min 57 s</t>
  </si>
  <si>
    <t>26 min 35 s</t>
  </si>
  <si>
    <t>36 min 4 s</t>
  </si>
  <si>
    <t>38 min 54 s</t>
  </si>
  <si>
    <t>VALENTIN</t>
  </si>
  <si>
    <t>Ines</t>
  </si>
  <si>
    <t>23 min 15 s</t>
  </si>
  <si>
    <t>15 min 57 s</t>
  </si>
  <si>
    <t>20 min 44 s</t>
  </si>
  <si>
    <t>35 min 51 s</t>
  </si>
  <si>
    <t>23 min 39 s</t>
  </si>
  <si>
    <t>19 min 4 s</t>
  </si>
  <si>
    <t>10 min 28 s</t>
  </si>
  <si>
    <t>30 min 2 s</t>
  </si>
  <si>
    <t>LARCHEVEQUE</t>
  </si>
  <si>
    <t>14 min 56 s</t>
  </si>
  <si>
    <t>26 min 26 s</t>
  </si>
  <si>
    <t>28 min 53 s</t>
  </si>
  <si>
    <t>24 min 45 s</t>
  </si>
  <si>
    <t>16 min 30 s</t>
  </si>
  <si>
    <t>17 min 23 s</t>
  </si>
  <si>
    <t>24 min 46 s</t>
  </si>
  <si>
    <t>24 min 6 s</t>
  </si>
  <si>
    <t>38 min 34 s</t>
  </si>
  <si>
    <t>BOUTILLIER</t>
  </si>
  <si>
    <t>18 min 58 s</t>
  </si>
  <si>
    <t>ROSE-VALOIS</t>
  </si>
  <si>
    <t>May</t>
  </si>
  <si>
    <t>25 min 4 s</t>
  </si>
  <si>
    <t>16 min 27 s</t>
  </si>
  <si>
    <t>17 min 51 s</t>
  </si>
  <si>
    <t>24 min 25 s</t>
  </si>
  <si>
    <t>34 min 4 s</t>
  </si>
  <si>
    <t>38 min 18 s</t>
  </si>
  <si>
    <t>36 min 12 s</t>
  </si>
  <si>
    <t>39 min 19 s</t>
  </si>
  <si>
    <t>19 min 21 s</t>
  </si>
  <si>
    <t>34 min 31 s</t>
  </si>
  <si>
    <t>25 min</t>
  </si>
  <si>
    <t>30 min 53 s</t>
  </si>
  <si>
    <t>27 min 12 s</t>
  </si>
  <si>
    <t>23 min</t>
  </si>
  <si>
    <t>40 min 46 s</t>
  </si>
  <si>
    <t>24 min 2 s</t>
  </si>
  <si>
    <t>25 min 38 s</t>
  </si>
  <si>
    <t>24 min 53 s</t>
  </si>
  <si>
    <t>34 min 20 s</t>
  </si>
  <si>
    <t>23 min 31 s</t>
  </si>
  <si>
    <t>26 min 15 s</t>
  </si>
  <si>
    <t>31 min 3 s</t>
  </si>
  <si>
    <t>16 min 58 s</t>
  </si>
  <si>
    <t>41 min 4 s</t>
  </si>
  <si>
    <t>29 min 37 s</t>
  </si>
  <si>
    <t>25 min 12 s</t>
  </si>
  <si>
    <t>36 min 40 s</t>
  </si>
  <si>
    <t>BAILLET</t>
  </si>
  <si>
    <t>Jeremy</t>
  </si>
  <si>
    <t>31 min 16 s</t>
  </si>
  <si>
    <t>41 min 16 s</t>
  </si>
  <si>
    <t>9 min 6 s</t>
  </si>
  <si>
    <t>Q. 1 /2,50</t>
  </si>
  <si>
    <t>Q. 2 /2,50</t>
  </si>
  <si>
    <t>Q. 4 /3,00</t>
  </si>
  <si>
    <t>Q. 6 /3,50</t>
  </si>
  <si>
    <t>Q. 7 /3,00</t>
  </si>
  <si>
    <t>DI FABIO-VALLET</t>
  </si>
  <si>
    <t>Oscar</t>
  </si>
  <si>
    <t>4 min 40 s</t>
  </si>
  <si>
    <t>CHAZARENC RADIX</t>
  </si>
  <si>
    <t>Zian</t>
  </si>
  <si>
    <t>11 min 16 s</t>
  </si>
  <si>
    <t>ROUSSEL</t>
  </si>
  <si>
    <t>Cesar</t>
  </si>
  <si>
    <t>8 min 53 s</t>
  </si>
  <si>
    <t>DELAHAYE</t>
  </si>
  <si>
    <t>Blandine</t>
  </si>
  <si>
    <t>8 min 3 s</t>
  </si>
  <si>
    <t>6 min 18 s</t>
  </si>
  <si>
    <t>RANNOU</t>
  </si>
  <si>
    <t>Annaelle</t>
  </si>
  <si>
    <t>9 min 37 s</t>
  </si>
  <si>
    <t>7 min 13 s</t>
  </si>
  <si>
    <t>14 min 33 s</t>
  </si>
  <si>
    <t>JOHNSON</t>
  </si>
  <si>
    <t>Emeric</t>
  </si>
  <si>
    <t>33 min</t>
  </si>
  <si>
    <t>PICAULT</t>
  </si>
  <si>
    <t>11 min 42 s</t>
  </si>
  <si>
    <t>JOURDAIN</t>
  </si>
  <si>
    <t>Clothilde</t>
  </si>
  <si>
    <t>12 min 35 s</t>
  </si>
  <si>
    <t>HIS</t>
  </si>
  <si>
    <t>Laurine</t>
  </si>
  <si>
    <t>20 min 31 s</t>
  </si>
  <si>
    <t>10 min 18 s</t>
  </si>
  <si>
    <t>DE WAUBERT</t>
  </si>
  <si>
    <t>9 min 39 s</t>
  </si>
  <si>
    <t>FRANCHAISE</t>
  </si>
  <si>
    <t>Flavie</t>
  </si>
  <si>
    <t>11 min 24 s</t>
  </si>
  <si>
    <t>BRACQ</t>
  </si>
  <si>
    <t>Margot</t>
  </si>
  <si>
    <t>9 min 5 s</t>
  </si>
  <si>
    <t>CHOPIN</t>
  </si>
  <si>
    <t>Zelie</t>
  </si>
  <si>
    <t>8 min 12 s</t>
  </si>
  <si>
    <t>GREFFIN</t>
  </si>
  <si>
    <t>Pierre-Yves</t>
  </si>
  <si>
    <t>12 min 57 s</t>
  </si>
  <si>
    <t>BOUDET</t>
  </si>
  <si>
    <t>10 min 43 s</t>
  </si>
  <si>
    <t>GUILLEMIN</t>
  </si>
  <si>
    <t>France</t>
  </si>
  <si>
    <t>10 min 11 s</t>
  </si>
  <si>
    <t>DIETLIN</t>
  </si>
  <si>
    <t>Pierre-Antoine</t>
  </si>
  <si>
    <t>8 min 15 s</t>
  </si>
  <si>
    <t>HEMERYCK</t>
  </si>
  <si>
    <t>Ernest</t>
  </si>
  <si>
    <t>18 min 23 s</t>
  </si>
  <si>
    <t>7 min 40 s</t>
  </si>
  <si>
    <t>CLEMENT</t>
  </si>
  <si>
    <t>Victorien</t>
  </si>
  <si>
    <t>7 min 8 s</t>
  </si>
  <si>
    <t>13 min 36 s</t>
  </si>
  <si>
    <t>LEVEAUX</t>
  </si>
  <si>
    <t>Nicolas</t>
  </si>
  <si>
    <t>9 min 17 s</t>
  </si>
  <si>
    <t>BONNEFOY</t>
  </si>
  <si>
    <t>7 min 29 s</t>
  </si>
  <si>
    <t>2 min 36 s</t>
  </si>
  <si>
    <t>LECAT</t>
  </si>
  <si>
    <t>9 min 41 s</t>
  </si>
  <si>
    <t>LE HANNIER</t>
  </si>
  <si>
    <t>Dea</t>
  </si>
  <si>
    <t>5 min 44 s</t>
  </si>
  <si>
    <t>VIENNET</t>
  </si>
  <si>
    <t>8 min 50 s</t>
  </si>
  <si>
    <t>COUTADEUR</t>
  </si>
  <si>
    <t>16 min 33 s</t>
  </si>
  <si>
    <t>FATRAS</t>
  </si>
  <si>
    <t>Blanche</t>
  </si>
  <si>
    <t>20 min 1 s</t>
  </si>
  <si>
    <t>DE POURCQ</t>
  </si>
  <si>
    <t>Henri</t>
  </si>
  <si>
    <t>11 min 43 s</t>
  </si>
  <si>
    <t>COUTTENIER</t>
  </si>
  <si>
    <t>Aurore</t>
  </si>
  <si>
    <t>3 min 49 s</t>
  </si>
  <si>
    <t>VERDELET</t>
  </si>
  <si>
    <t>Abel</t>
  </si>
  <si>
    <t>8 min 42 s</t>
  </si>
  <si>
    <t>8 min 5 s</t>
  </si>
  <si>
    <t>BRUCHET</t>
  </si>
  <si>
    <t>Mathilde</t>
  </si>
  <si>
    <t>5 min 49 s</t>
  </si>
  <si>
    <t>10 min 25 s</t>
  </si>
  <si>
    <t>11 min 10 s</t>
  </si>
  <si>
    <t>MULET</t>
  </si>
  <si>
    <t>Humbert</t>
  </si>
  <si>
    <t>5 min 28 s</t>
  </si>
  <si>
    <t>GASPARDO</t>
  </si>
  <si>
    <t>8 min 24 s</t>
  </si>
  <si>
    <t>7 min 9 s</t>
  </si>
  <si>
    <t>DUVAL</t>
  </si>
  <si>
    <t>Marin</t>
  </si>
  <si>
    <t>9 min 30 s</t>
  </si>
  <si>
    <t>IDELOT</t>
  </si>
  <si>
    <t>DECULTOT</t>
  </si>
  <si>
    <t>Amelie</t>
  </si>
  <si>
    <t>16 min 3 s</t>
  </si>
  <si>
    <t>Test 1</t>
  </si>
  <si>
    <t>Test 2</t>
  </si>
  <si>
    <t>Test 3</t>
  </si>
  <si>
    <t>Max note</t>
  </si>
  <si>
    <t>Validation</t>
  </si>
  <si>
    <t xml:space="preserve"> </t>
  </si>
  <si>
    <t>DEKEYSER-DESWARTE</t>
  </si>
  <si>
    <t>ERIPRET</t>
  </si>
  <si>
    <t>GUIDICELLI</t>
  </si>
  <si>
    <t>Gustav</t>
  </si>
  <si>
    <t>MARTIN</t>
  </si>
  <si>
    <t>Ethan</t>
  </si>
  <si>
    <t>PROTIN</t>
  </si>
  <si>
    <t>Aucune tentative</t>
  </si>
  <si>
    <t>Validé</t>
  </si>
  <si>
    <t>Vrai pas validé</t>
  </si>
  <si>
    <t>Pas validé</t>
  </si>
  <si>
    <t>Total</t>
  </si>
  <si>
    <t>Moyenne tot</t>
  </si>
  <si>
    <t>Moyenne validé</t>
  </si>
  <si>
    <t>Moyenne pas validé</t>
  </si>
  <si>
    <t>ML</t>
  </si>
  <si>
    <t>ML Validation</t>
  </si>
  <si>
    <t>FR</t>
  </si>
  <si>
    <t>FR Validation</t>
  </si>
  <si>
    <t>Caroline</t>
  </si>
  <si>
    <t>ABADIE</t>
  </si>
  <si>
    <t>ACKER</t>
  </si>
  <si>
    <t>Abigaelle</t>
  </si>
  <si>
    <t>ALLART</t>
  </si>
  <si>
    <t>ALLIZART</t>
  </si>
  <si>
    <t>ANTY-MANIER</t>
  </si>
  <si>
    <t>ARGAILLOT</t>
  </si>
  <si>
    <t>AUBERT</t>
  </si>
  <si>
    <t>Nathan</t>
  </si>
  <si>
    <t>AUJARD</t>
  </si>
  <si>
    <t>Eliot</t>
  </si>
  <si>
    <t>BARBIER</t>
  </si>
  <si>
    <t>Felicie</t>
  </si>
  <si>
    <t>BARDIN</t>
  </si>
  <si>
    <t>BEAUDUC</t>
  </si>
  <si>
    <t>Antonin</t>
  </si>
  <si>
    <t>BEAUFILS</t>
  </si>
  <si>
    <t>BERTEAU</t>
  </si>
  <si>
    <t>BLANCHARD</t>
  </si>
  <si>
    <t>BOEHLER</t>
  </si>
  <si>
    <t>Emmie</t>
  </si>
  <si>
    <t>BOURDON-MERLIN</t>
  </si>
  <si>
    <t>Titouan</t>
  </si>
  <si>
    <t>BROUDIC</t>
  </si>
  <si>
    <t>Elie</t>
  </si>
  <si>
    <t>CABOCHE</t>
  </si>
  <si>
    <t>CANLER</t>
  </si>
  <si>
    <t>Coline</t>
  </si>
  <si>
    <t>CARLIER</t>
  </si>
  <si>
    <t>CELISSE</t>
  </si>
  <si>
    <t>Maxence</t>
  </si>
  <si>
    <t>CHALIN</t>
  </si>
  <si>
    <t>CHAVANE</t>
  </si>
  <si>
    <t>Romane</t>
  </si>
  <si>
    <t>DALES DE CORBET</t>
  </si>
  <si>
    <t>DE COSTER</t>
  </si>
  <si>
    <t>Luc</t>
  </si>
  <si>
    <t>DE FAUTEREAU-VASSEL</t>
  </si>
  <si>
    <t>Nestor</t>
  </si>
  <si>
    <t>DEFFONTAINES</t>
  </si>
  <si>
    <t>Abygaelle</t>
  </si>
  <si>
    <t>DELAGNEAU</t>
  </si>
  <si>
    <t>Annonciade</t>
  </si>
  <si>
    <t>DE LOYNES</t>
  </si>
  <si>
    <t>DE MULLOT DE VILLENAUT</t>
  </si>
  <si>
    <t>DEPAQUIT</t>
  </si>
  <si>
    <t>DEQUIDT</t>
  </si>
  <si>
    <t>Gwenaelle</t>
  </si>
  <si>
    <t>DES CHAMPS DE BOISHEBERT</t>
  </si>
  <si>
    <t>Maylis</t>
  </si>
  <si>
    <t>DESPRES</t>
  </si>
  <si>
    <t>DEVASSINE</t>
  </si>
  <si>
    <t>Lucas</t>
  </si>
  <si>
    <t>DE VERGNETTE DE LAMOTTE</t>
  </si>
  <si>
    <t>DEVULDER</t>
  </si>
  <si>
    <t>DUBOT</t>
  </si>
  <si>
    <t>Marc</t>
  </si>
  <si>
    <t>DUMINY</t>
  </si>
  <si>
    <t>Ombeline</t>
  </si>
  <si>
    <t>DUPONT</t>
  </si>
  <si>
    <t>Alienor</t>
  </si>
  <si>
    <t>ESTIENNE</t>
  </si>
  <si>
    <t>Siying</t>
  </si>
  <si>
    <t>FAN</t>
  </si>
  <si>
    <t>FAYOL</t>
  </si>
  <si>
    <t>Clelia</t>
  </si>
  <si>
    <t>FOULON-DETREZ</t>
  </si>
  <si>
    <t>Maelle</t>
  </si>
  <si>
    <t>GAILLARD</t>
  </si>
  <si>
    <t>GAILLARD DE SAINT GERMAIN</t>
  </si>
  <si>
    <t>GAMBIER</t>
  </si>
  <si>
    <t>GARNERY</t>
  </si>
  <si>
    <t>Anoa</t>
  </si>
  <si>
    <t>GAY-BOISSIER-DESCOMBES</t>
  </si>
  <si>
    <t>Josselyn</t>
  </si>
  <si>
    <t>GEAT</t>
  </si>
  <si>
    <t>GENTIEN</t>
  </si>
  <si>
    <t>Garance</t>
  </si>
  <si>
    <t>GIBERT</t>
  </si>
  <si>
    <t>GIBRAT</t>
  </si>
  <si>
    <t>Brice</t>
  </si>
  <si>
    <t>GODEBERT</t>
  </si>
  <si>
    <t>Johan</t>
  </si>
  <si>
    <t>GONARD</t>
  </si>
  <si>
    <t>Yoan</t>
  </si>
  <si>
    <t>GONON</t>
  </si>
  <si>
    <t>GROBELNY</t>
  </si>
  <si>
    <t>Florian</t>
  </si>
  <si>
    <t>GUERLET</t>
  </si>
  <si>
    <t>GUILBERT</t>
  </si>
  <si>
    <t>Priscille</t>
  </si>
  <si>
    <t>HAMOT</t>
  </si>
  <si>
    <t>HEUSSE</t>
  </si>
  <si>
    <t>Justine</t>
  </si>
  <si>
    <t>HOQUET</t>
  </si>
  <si>
    <t>IMBAULT</t>
  </si>
  <si>
    <t>Alix</t>
  </si>
  <si>
    <t>JACQUES</t>
  </si>
  <si>
    <t>Eloi</t>
  </si>
  <si>
    <t>JOOS</t>
  </si>
  <si>
    <t>JOURDIER</t>
  </si>
  <si>
    <t>Jeanne</t>
  </si>
  <si>
    <t>KIHL</t>
  </si>
  <si>
    <t>Marion</t>
  </si>
  <si>
    <t>LAMBERT</t>
  </si>
  <si>
    <t>Charles-Antoine</t>
  </si>
  <si>
    <t>LAMESCH</t>
  </si>
  <si>
    <t>Apolline</t>
  </si>
  <si>
    <t>LANDSBERG- URION</t>
  </si>
  <si>
    <t>LAURENT</t>
  </si>
  <si>
    <t>Astrid</t>
  </si>
  <si>
    <t>LAUZET</t>
  </si>
  <si>
    <t>Eloise</t>
  </si>
  <si>
    <t>LE CAM</t>
  </si>
  <si>
    <t>LECERF</t>
  </si>
  <si>
    <t>LECOINTE</t>
  </si>
  <si>
    <t>Gaspard</t>
  </si>
  <si>
    <t>LEGROS</t>
  </si>
  <si>
    <t>Bastien</t>
  </si>
  <si>
    <t>LEKIEFFRE</t>
  </si>
  <si>
    <t>Matheo</t>
  </si>
  <si>
    <t>LE POGAM</t>
  </si>
  <si>
    <t>Clara</t>
  </si>
  <si>
    <t>LETELLIER</t>
  </si>
  <si>
    <t>Leonard</t>
  </si>
  <si>
    <t>LOISEAU</t>
  </si>
  <si>
    <t>LOISEAU CLERFAYTS</t>
  </si>
  <si>
    <t>Alois</t>
  </si>
  <si>
    <t>MABILEAU</t>
  </si>
  <si>
    <t>MAGNIER DE MAISONNEUVE</t>
  </si>
  <si>
    <t>Lilian</t>
  </si>
  <si>
    <t>MALHERBE</t>
  </si>
  <si>
    <t>MARANT</t>
  </si>
  <si>
    <t>MARCHAND</t>
  </si>
  <si>
    <t>Abigael</t>
  </si>
  <si>
    <t>MASSART</t>
  </si>
  <si>
    <t>Lenna</t>
  </si>
  <si>
    <t>MAYOT</t>
  </si>
  <si>
    <t>Calixte</t>
  </si>
  <si>
    <t>MEFFRE</t>
  </si>
  <si>
    <t>MENARD</t>
  </si>
  <si>
    <t>Max</t>
  </si>
  <si>
    <t>MERCIER</t>
  </si>
  <si>
    <t>Raphael</t>
  </si>
  <si>
    <t>MONCOURTOIS</t>
  </si>
  <si>
    <t>Alizee</t>
  </si>
  <si>
    <t>MONET</t>
  </si>
  <si>
    <t>Laurelenn</t>
  </si>
  <si>
    <t>NOLLET-PROISY</t>
  </si>
  <si>
    <t>Francois</t>
  </si>
  <si>
    <t>PELE</t>
  </si>
  <si>
    <t>PILLET</t>
  </si>
  <si>
    <t>Timothee</t>
  </si>
  <si>
    <t>POPOT</t>
  </si>
  <si>
    <t>PORTEMAN</t>
  </si>
  <si>
    <t>POURCHEZ</t>
  </si>
  <si>
    <t>RAHMANI</t>
  </si>
  <si>
    <t>Isaure</t>
  </si>
  <si>
    <t>RECOPE DE TILLY BLARU</t>
  </si>
  <si>
    <t>ROELENS</t>
  </si>
  <si>
    <t>Joseph</t>
  </si>
  <si>
    <t>ROUSSELIN</t>
  </si>
  <si>
    <t>ROUZADE</t>
  </si>
  <si>
    <t>Clement</t>
  </si>
  <si>
    <t>SANSOIT</t>
  </si>
  <si>
    <t>Hortense</t>
  </si>
  <si>
    <t>SCHIEBER</t>
  </si>
  <si>
    <t>Celeste</t>
  </si>
  <si>
    <t>SENEZ</t>
  </si>
  <si>
    <t>SIEFRIDT</t>
  </si>
  <si>
    <t>SOISSON</t>
  </si>
  <si>
    <t>Hind</t>
  </si>
  <si>
    <t>TAHROUCH</t>
  </si>
  <si>
    <t>TANDART</t>
  </si>
  <si>
    <t>Lou-Anne</t>
  </si>
  <si>
    <t>TARQUIS</t>
  </si>
  <si>
    <t>Elise</t>
  </si>
  <si>
    <t>TASSEL</t>
  </si>
  <si>
    <t>THEETTEN</t>
  </si>
  <si>
    <t>Laura</t>
  </si>
  <si>
    <t>VAN COPPENOLLE</t>
  </si>
  <si>
    <t>VANDERMERSCH</t>
  </si>
  <si>
    <t>VERDIER</t>
  </si>
  <si>
    <t>VIEIRA-MARTINS</t>
  </si>
  <si>
    <t>Wandrille</t>
  </si>
  <si>
    <t>VINCENT</t>
  </si>
  <si>
    <t>Brad</t>
  </si>
  <si>
    <t>VITTA</t>
  </si>
  <si>
    <t>Alyssa</t>
  </si>
  <si>
    <t>ZENAIDI</t>
  </si>
  <si>
    <t>Maths du Lycée</t>
  </si>
  <si>
    <t>Fonctions réelles</t>
  </si>
  <si>
    <t>Dérivées</t>
  </si>
  <si>
    <t>BAILLETJeremy</t>
  </si>
  <si>
    <t>ABADIECaroline</t>
  </si>
  <si>
    <t>BONNEFOYLou</t>
  </si>
  <si>
    <t>Modéliser avec FR</t>
  </si>
  <si>
    <t>BOSTYNMaewan</t>
  </si>
  <si>
    <t>ACKERLouis</t>
  </si>
  <si>
    <t>BOUDETLouis</t>
  </si>
  <si>
    <t>BOUTILLIERHugo</t>
  </si>
  <si>
    <t>ALLARTAbigaelle</t>
  </si>
  <si>
    <t>BRACQMargot</t>
  </si>
  <si>
    <t>CARETTEHugo</t>
  </si>
  <si>
    <t>ALLIZARTLucie</t>
  </si>
  <si>
    <t>CHAZARENC RADIXZian</t>
  </si>
  <si>
    <t>CHIEN-CHOW-CHINEJules</t>
  </si>
  <si>
    <t>AMORYLucie</t>
  </si>
  <si>
    <t>CHOPINZelie</t>
  </si>
  <si>
    <t>DEBOUDTAubin</t>
  </si>
  <si>
    <t>ANSARTJulie</t>
  </si>
  <si>
    <t>CLEMENTVictorien</t>
  </si>
  <si>
    <t>DEKEYSER-DESWARTERomain</t>
  </si>
  <si>
    <t>ANTY-MANIERRobin</t>
  </si>
  <si>
    <t>COUTTENIERAurore</t>
  </si>
  <si>
    <t>DEMESYEnguerrand</t>
  </si>
  <si>
    <t>ARGAILLOTNicolas</t>
  </si>
  <si>
    <t>DECULTOTAmelie</t>
  </si>
  <si>
    <t>ENTINGERGregoire</t>
  </si>
  <si>
    <t>ARNOULTEsteban</t>
  </si>
  <si>
    <t>DEGASAlban</t>
  </si>
  <si>
    <t>ERIPRETPaul</t>
  </si>
  <si>
    <t>AUBERTLucie</t>
  </si>
  <si>
    <t>DELAHAYEBlandine</t>
  </si>
  <si>
    <t>GANGNITOCassandre</t>
  </si>
  <si>
    <t>AUJARDNathan</t>
  </si>
  <si>
    <t>DE POURCQHenri</t>
  </si>
  <si>
    <t>GAVOISMaxime</t>
  </si>
  <si>
    <t>DIETLINPierre-Antoine</t>
  </si>
  <si>
    <t>GUIDICELLIValentin</t>
  </si>
  <si>
    <t>BAILLIAJuliette</t>
  </si>
  <si>
    <t>DI FABIO-VALLETOscar</t>
  </si>
  <si>
    <t>HARDYLouis</t>
  </si>
  <si>
    <t>BARABEAntoine</t>
  </si>
  <si>
    <t>DJEDANEMNoe</t>
  </si>
  <si>
    <t>HARIR-FOROUCHAugustin</t>
  </si>
  <si>
    <t>BARBIEREliot</t>
  </si>
  <si>
    <t>DUPUITAlban</t>
  </si>
  <si>
    <t>HERMANTAnaelle</t>
  </si>
  <si>
    <t>BARDINFelicie</t>
  </si>
  <si>
    <t>DUVALMarin</t>
  </si>
  <si>
    <t>LANGLAISAlexis</t>
  </si>
  <si>
    <t>BARDINMaxime</t>
  </si>
  <si>
    <t>FATRASBlanche</t>
  </si>
  <si>
    <t>LEKANGA MBOMAAmassa Roland Nathanael</t>
  </si>
  <si>
    <t>BEAUDUCGregoire</t>
  </si>
  <si>
    <t>FRANCHAISEFlavie</t>
  </si>
  <si>
    <t>LESAINGConstance</t>
  </si>
  <si>
    <t>BEAUFILSAntonin</t>
  </si>
  <si>
    <t>GASPARDOLouise</t>
  </si>
  <si>
    <t>LEULLIETTERobin</t>
  </si>
  <si>
    <t>BEJANINCharles</t>
  </si>
  <si>
    <t>HEMERYCKErnest</t>
  </si>
  <si>
    <t>MARTINGustav</t>
  </si>
  <si>
    <t>BENATTOUMASara</t>
  </si>
  <si>
    <t>HISLaurine</t>
  </si>
  <si>
    <t>MENASSACybele</t>
  </si>
  <si>
    <t>BERTEAUThomas</t>
  </si>
  <si>
    <t>JOHNSONEmeric</t>
  </si>
  <si>
    <t>MERCADEREmma</t>
  </si>
  <si>
    <t>BERTHELINAntoine</t>
  </si>
  <si>
    <t>JOURDAINClothilde</t>
  </si>
  <si>
    <t>NEVEUXEleonore</t>
  </si>
  <si>
    <t>BLANCHARDMartin</t>
  </si>
  <si>
    <t>PAULEliott</t>
  </si>
  <si>
    <t>BOEHLEREnzo</t>
  </si>
  <si>
    <t>LARCHEVEQUERobin</t>
  </si>
  <si>
    <t>PECOURTBertille</t>
  </si>
  <si>
    <t>LAURYJuliette</t>
  </si>
  <si>
    <t>PROTINEthan</t>
  </si>
  <si>
    <t>BOURDON-MERLINEmmie</t>
  </si>
  <si>
    <t>LECATThomas</t>
  </si>
  <si>
    <t>RAVELOJAONAArthur</t>
  </si>
  <si>
    <t>LE SCANVELucie</t>
  </si>
  <si>
    <t>ROUGEGREZTom</t>
  </si>
  <si>
    <t>BROUDICTitouan</t>
  </si>
  <si>
    <t>LEVEAUXNicolas</t>
  </si>
  <si>
    <t>TELLIERMaxime</t>
  </si>
  <si>
    <t>BRUCHETMathilde</t>
  </si>
  <si>
    <t>MULETHumbert</t>
  </si>
  <si>
    <t>THIREEmeline</t>
  </si>
  <si>
    <t>CABOCHEElie</t>
  </si>
  <si>
    <t>PICAULTGregoire</t>
  </si>
  <si>
    <t>TROLLERemi</t>
  </si>
  <si>
    <t>CANLERBaptiste</t>
  </si>
  <si>
    <t>ROUSSELCesar</t>
  </si>
  <si>
    <t>VAVASSEURCharlotte</t>
  </si>
  <si>
    <t>CARLIERColine</t>
  </si>
  <si>
    <t>VERDELETAbel</t>
  </si>
  <si>
    <t>CATHEAUAgathe</t>
  </si>
  <si>
    <t>VIENNETRomain</t>
  </si>
  <si>
    <t>CELISSEAntoine</t>
  </si>
  <si>
    <t>CHALINMaxence</t>
  </si>
  <si>
    <t>CHAMPIGNONLouise</t>
  </si>
  <si>
    <t>CHAVANEArthur</t>
  </si>
  <si>
    <t>COLOMBSolane</t>
  </si>
  <si>
    <t>COUTADEURMarie</t>
  </si>
  <si>
    <t>DALES DE CORBETRomane</t>
  </si>
  <si>
    <t>DARRASCharles</t>
  </si>
  <si>
    <t>DEBOUDTGatien</t>
  </si>
  <si>
    <t>DE BRIDIERSHector</t>
  </si>
  <si>
    <t>DE COSTEREliot</t>
  </si>
  <si>
    <t>DECULTOTClemence</t>
  </si>
  <si>
    <t>DE FAUTEREAU-VASSELLuc</t>
  </si>
  <si>
    <t>DEFFONTAINESNestor</t>
  </si>
  <si>
    <t>DELAGNEAUAbygaelle</t>
  </si>
  <si>
    <t>DELAHAISClemence</t>
  </si>
  <si>
    <t>DE LESQUEN DU PLESSIS CASSOAmaury</t>
  </si>
  <si>
    <t>DE LOYNESAnnonciade</t>
  </si>
  <si>
    <t>DE MULLOT DE VILLENAUTBertille</t>
  </si>
  <si>
    <t>DEPAQUITAugustin</t>
  </si>
  <si>
    <t>DEPARISVictor</t>
  </si>
  <si>
    <t>DEQUIDTThomas</t>
  </si>
  <si>
    <t>DES CHAMPS DE BOISHEBERTGwenaelle</t>
  </si>
  <si>
    <t>DESPRESMaylis</t>
  </si>
  <si>
    <t>DEVASSINEMathis</t>
  </si>
  <si>
    <t>DE VERGNETTE DE LAMOTTELucas</t>
  </si>
  <si>
    <t>DEVULDERJulien</t>
  </si>
  <si>
    <t>DE WAUBERTAlexis</t>
  </si>
  <si>
    <t>DUBOISJuliette</t>
  </si>
  <si>
    <t>DUBOISSebastien</t>
  </si>
  <si>
    <t>DUBOTVictor</t>
  </si>
  <si>
    <t>DU BREIL DE PONTBRIANDClotilde</t>
  </si>
  <si>
    <t>DUDORETJules</t>
  </si>
  <si>
    <t>DUFOIXPerline</t>
  </si>
  <si>
    <t>DUMAS-VINCENTJulie</t>
  </si>
  <si>
    <t>DUMINYMarc</t>
  </si>
  <si>
    <t>DUPONTOmbeline</t>
  </si>
  <si>
    <t>DUPRELilou</t>
  </si>
  <si>
    <t>DUYNSLAGERArmelle</t>
  </si>
  <si>
    <t>DYKMANSVictoire</t>
  </si>
  <si>
    <t>EL OUADGHIRIAmira</t>
  </si>
  <si>
    <t>ESTIENNEAlienor</t>
  </si>
  <si>
    <t>FANSiying</t>
  </si>
  <si>
    <t>FAUCHERMartin</t>
  </si>
  <si>
    <t>FAYOLVictor</t>
  </si>
  <si>
    <t>FONDMaxime</t>
  </si>
  <si>
    <t>FOULON-DETREZClelia</t>
  </si>
  <si>
    <t>FRIBOULETAdrien</t>
  </si>
  <si>
    <t>GAILLARDMaelle</t>
  </si>
  <si>
    <t>GAILLARD DE SAINT GERMAINLouis</t>
  </si>
  <si>
    <t>GAMBIERJuliette</t>
  </si>
  <si>
    <t>GARNERYLucie</t>
  </si>
  <si>
    <t>GARROTMathis</t>
  </si>
  <si>
    <t>GAY-BOISSIER-DESCOMBESAnoa</t>
  </si>
  <si>
    <t>GEATJosselyn</t>
  </si>
  <si>
    <t>GENTIENFlavie</t>
  </si>
  <si>
    <t>GIBERTGarance</t>
  </si>
  <si>
    <t>GIBRATLouise</t>
  </si>
  <si>
    <t>GODEBERTBrice</t>
  </si>
  <si>
    <t>GONARDJohan</t>
  </si>
  <si>
    <t>GONONYoan</t>
  </si>
  <si>
    <t>GREFFINPierre-Yves</t>
  </si>
  <si>
    <t>GRISLAINThomas</t>
  </si>
  <si>
    <t>GROBELNYPierre</t>
  </si>
  <si>
    <t>GUERLETFlorian</t>
  </si>
  <si>
    <t>GUIBERTPierre</t>
  </si>
  <si>
    <t>GUILBERTAlban</t>
  </si>
  <si>
    <t>GUILLEMINFrance</t>
  </si>
  <si>
    <t>GUITTARDClementine</t>
  </si>
  <si>
    <t>HAJJARTheodore</t>
  </si>
  <si>
    <t>HAMOTPriscille</t>
  </si>
  <si>
    <t>HENINLou</t>
  </si>
  <si>
    <t>HEUSSEVictorien</t>
  </si>
  <si>
    <t>HOQUETJustine</t>
  </si>
  <si>
    <t>HUBERTRonan</t>
  </si>
  <si>
    <t>IDELOTLouise</t>
  </si>
  <si>
    <t>IMBAULTLouis</t>
  </si>
  <si>
    <t>JACQUESAlix</t>
  </si>
  <si>
    <t>JOOSEloi</t>
  </si>
  <si>
    <t>JOURDIERJules</t>
  </si>
  <si>
    <t>KIHLJeanne</t>
  </si>
  <si>
    <t>KIMOUIllary Marie-Madeleine Maguylle</t>
  </si>
  <si>
    <t>KULESZARobin</t>
  </si>
  <si>
    <t>LAMARETony</t>
  </si>
  <si>
    <t>LAMBERTMarion</t>
  </si>
  <si>
    <t>LAMESCHCharles-Antoine</t>
  </si>
  <si>
    <t>LANDSBERG- URIONApolline</t>
  </si>
  <si>
    <t>LANGLETJean</t>
  </si>
  <si>
    <t>LAURENTEliott</t>
  </si>
  <si>
    <t>LAUZETAstrid</t>
  </si>
  <si>
    <t>LE CAMEloise</t>
  </si>
  <si>
    <t>LECERFNathan</t>
  </si>
  <si>
    <t>LECOINTEEnzo</t>
  </si>
  <si>
    <t>LEGRANDJulien</t>
  </si>
  <si>
    <t>LEGRANDMahe</t>
  </si>
  <si>
    <t>LEGROSGaspard</t>
  </si>
  <si>
    <t>LE HANNIERDea</t>
  </si>
  <si>
    <t>LEKIEFFREBastien</t>
  </si>
  <si>
    <t>LE POGAMMatheo</t>
  </si>
  <si>
    <t>LEROUXPaul</t>
  </si>
  <si>
    <t>LETELLIERClara</t>
  </si>
  <si>
    <t>LEULLIETTELeonard</t>
  </si>
  <si>
    <t>LEVENTEnzo</t>
  </si>
  <si>
    <t>LOISEAUHenri</t>
  </si>
  <si>
    <t>LOISEAU CLERFAYTSMaxence</t>
  </si>
  <si>
    <t>LOUCHARTLouise</t>
  </si>
  <si>
    <t>MABILEAUAlois</t>
  </si>
  <si>
    <t>MAGNIER DE MAISONNEUVEJeanne</t>
  </si>
  <si>
    <t>MALHERBELilian</t>
  </si>
  <si>
    <t>MANSSENSJanaelle</t>
  </si>
  <si>
    <t>MARANTAlix</t>
  </si>
  <si>
    <t>MARCHANDCaroline</t>
  </si>
  <si>
    <t>MARTINAbigael</t>
  </si>
  <si>
    <t>MASSARTTitouan</t>
  </si>
  <si>
    <t>MAYOTLenna</t>
  </si>
  <si>
    <t>MAZETEric</t>
  </si>
  <si>
    <t>MEFFRECalixte</t>
  </si>
  <si>
    <t>MENARDMaxime</t>
  </si>
  <si>
    <t>MENNERET-COUTURIERHugo</t>
  </si>
  <si>
    <t>MERCIERMax</t>
  </si>
  <si>
    <t>MEUDICCorentin</t>
  </si>
  <si>
    <t>MONCOURTOISRaphael</t>
  </si>
  <si>
    <t>MONETAlizee</t>
  </si>
  <si>
    <t>MONTEILCamille</t>
  </si>
  <si>
    <t>MORENOAnais</t>
  </si>
  <si>
    <t>MOTTEBertrand</t>
  </si>
  <si>
    <t>MOUSNIERAmbre</t>
  </si>
  <si>
    <t>NOLLET-PROISYLaurelenn</t>
  </si>
  <si>
    <t>NORMANDValentin</t>
  </si>
  <si>
    <t>NOYERECamille</t>
  </si>
  <si>
    <t>OLIVIERCamille</t>
  </si>
  <si>
    <t>PELARDBerenice</t>
  </si>
  <si>
    <t>PELEFrancois</t>
  </si>
  <si>
    <t>PETITPaul</t>
  </si>
  <si>
    <t>PILLETBlandine</t>
  </si>
  <si>
    <t>PLATEAUCorentin</t>
  </si>
  <si>
    <t>PONTYRomain</t>
  </si>
  <si>
    <t>POPOTTimothee</t>
  </si>
  <si>
    <t>PORTEMANNathan</t>
  </si>
  <si>
    <t>POURCHEZBertille</t>
  </si>
  <si>
    <t>RABOURDINJean</t>
  </si>
  <si>
    <t>RAHMANIInes</t>
  </si>
  <si>
    <t>RANNOUAnnaelle</t>
  </si>
  <si>
    <t>RECOPE DE TILLY BLARUIsaure</t>
  </si>
  <si>
    <t>RIBAULTCharlotte</t>
  </si>
  <si>
    <t>RIVIERRECamille</t>
  </si>
  <si>
    <t>ROELENSEnguerrand</t>
  </si>
  <si>
    <t>ROGERTristan</t>
  </si>
  <si>
    <t>ROLLANDHeloise</t>
  </si>
  <si>
    <t>ROSE-VALOISMay</t>
  </si>
  <si>
    <t>ROUSSELINJoseph</t>
  </si>
  <si>
    <t>ROUZADEApolline</t>
  </si>
  <si>
    <t>SACAVINAntoine</t>
  </si>
  <si>
    <t>SAMAINDiane</t>
  </si>
  <si>
    <t>SAMPERSLucile</t>
  </si>
  <si>
    <t>SANSOITClement</t>
  </si>
  <si>
    <t>SCHIEBERHortense</t>
  </si>
  <si>
    <t>SEMBLATMarie</t>
  </si>
  <si>
    <t>SENEZCeleste</t>
  </si>
  <si>
    <t>SEPTIERNinon</t>
  </si>
  <si>
    <t>SIEFRIDTAntonin</t>
  </si>
  <si>
    <t>SOISSONEloise</t>
  </si>
  <si>
    <t>STERINValentin</t>
  </si>
  <si>
    <t>TAHROUCHHind</t>
  </si>
  <si>
    <t>TANDARTNathan</t>
  </si>
  <si>
    <t>TAPPRESTLily</t>
  </si>
  <si>
    <t>TARQUISLou-Anne</t>
  </si>
  <si>
    <t>TASSELElise</t>
  </si>
  <si>
    <t>THEETTENHeloise</t>
  </si>
  <si>
    <t>TRAOREYelina Nissy Alison</t>
  </si>
  <si>
    <t>TROYJosephine</t>
  </si>
  <si>
    <t>VALENTINClemence</t>
  </si>
  <si>
    <t>VALENTINInes</t>
  </si>
  <si>
    <t>VANBERTENLeo</t>
  </si>
  <si>
    <t>VAN COPPENOLLELaura</t>
  </si>
  <si>
    <t>VANDERMERSCHMaxence</t>
  </si>
  <si>
    <t>VECTENAuguste</t>
  </si>
  <si>
    <t>VERDIERJulien</t>
  </si>
  <si>
    <t>VIEIRA-MARTINSThomas</t>
  </si>
  <si>
    <t>VIETBaptiste</t>
  </si>
  <si>
    <t>VINCANTManon</t>
  </si>
  <si>
    <t>VINCENTWandrille</t>
  </si>
  <si>
    <t>VITTABrad</t>
  </si>
  <si>
    <t>WROLYK-LHERMITTEHugo</t>
  </si>
  <si>
    <t>ZANG ATANGANAAnais</t>
  </si>
  <si>
    <t>ZENAIDIAlyssa</t>
  </si>
  <si>
    <t>Attention !! Ce echeancier indicatif concerne seulement les maths dans SkillQuest.</t>
  </si>
  <si>
    <t>En plus des compétences mathématiques vous avez toutes les autres compétences à gerer.</t>
  </si>
  <si>
    <t>Je pars de:</t>
  </si>
  <si>
    <t>LIFE</t>
  </si>
  <si>
    <t xml:space="preserve"> Dérivées</t>
  </si>
  <si>
    <t>EARTH</t>
  </si>
  <si>
    <t>Dates</t>
  </si>
  <si>
    <t>13/11 - 17/11</t>
  </si>
  <si>
    <t>Travail sur Maths du Lycée et 
Fonctions réelles</t>
  </si>
  <si>
    <t>Travail sur
Fonctions réelles</t>
  </si>
  <si>
    <t>Travail sur
Dérivées</t>
  </si>
  <si>
    <t>Valider ML</t>
  </si>
  <si>
    <t>Valider Fonction réelles</t>
  </si>
  <si>
    <t>Ateliers</t>
  </si>
  <si>
    <t>Valider Fonctions Réelles</t>
  </si>
  <si>
    <t>19/11 - 24 nov</t>
  </si>
  <si>
    <t>Travail sur Fonctions réelles</t>
  </si>
  <si>
    <t>Travail sur Dérivees</t>
  </si>
  <si>
    <t>Ateliers / Valider Fonction réelles</t>
  </si>
  <si>
    <t>Valider Dérivées</t>
  </si>
  <si>
    <t>26/11 - 01/12</t>
  </si>
  <si>
    <t>Travail sur les dérivées</t>
  </si>
  <si>
    <t>Travail sur Dérivées</t>
  </si>
  <si>
    <t>Travailler sur 
Primitives</t>
  </si>
  <si>
    <t>03/12 - 08/12</t>
  </si>
  <si>
    <t>Travail dérivées</t>
  </si>
  <si>
    <t>Travailler le projet</t>
  </si>
  <si>
    <t>Travail sur Primitives</t>
  </si>
  <si>
    <t>Travailler sur Primitives</t>
  </si>
  <si>
    <t>Ateliers / Valider Dérivées</t>
  </si>
  <si>
    <t>Valider Modéliser avec FR</t>
  </si>
  <si>
    <t>Valider Primitives</t>
  </si>
  <si>
    <t>10/12 - 15/12</t>
  </si>
  <si>
    <t>17/12 - 05/01</t>
  </si>
  <si>
    <t>Adresse de courriel</t>
  </si>
  <si>
    <t>oscar.difabio-vallet@etu.unilasalle.fr</t>
  </si>
  <si>
    <t>9 min 43 s</t>
  </si>
  <si>
    <t>bertille.pecourt@etu.unilasalle.fr</t>
  </si>
  <si>
    <t>12 min 40 s</t>
  </si>
  <si>
    <t>emma.mercader@etu.unilasalle.fr</t>
  </si>
  <si>
    <t>38 min 32 s</t>
  </si>
  <si>
    <t>cassandre.gangnito@etu.unilasalle.fr</t>
  </si>
  <si>
    <t>30 min 8 s</t>
  </si>
  <si>
    <t>antoine.celisse@etu.unilasalle.fr</t>
  </si>
  <si>
    <t>9 min 9 s</t>
  </si>
  <si>
    <t>hugo.boutillier@etu.unilasalle.fr</t>
  </si>
  <si>
    <t>17 min 41 s</t>
  </si>
  <si>
    <t>arthur.ravelojaona@etu.unilasalle.fr</t>
  </si>
  <si>
    <t>15 min 37 s</t>
  </si>
  <si>
    <t>enguerrand.demesy@etu.unilasalle.fr</t>
  </si>
  <si>
    <t>31 min 20 s</t>
  </si>
  <si>
    <t>aubin.deboudt@etu.unilasalle.fr</t>
  </si>
  <si>
    <t>20 min 29 s</t>
  </si>
  <si>
    <t>tom.rougegrez@etu.unilasalle.fr</t>
  </si>
  <si>
    <t>anaelle.hermant@etu.unilasalle.fr</t>
  </si>
  <si>
    <t>20 min 15 s</t>
  </si>
  <si>
    <t>emeline.thire@etu.unilasalle.fr</t>
  </si>
  <si>
    <t>20 min 47 s</t>
  </si>
  <si>
    <t>robin.leulliette@etu.unilasalle.fr</t>
  </si>
  <si>
    <t>26 min 16 s</t>
  </si>
  <si>
    <t>maewan.bostyn@etu.unilasalle.fr</t>
  </si>
  <si>
    <t>25 min 52 s</t>
  </si>
  <si>
    <t>baptiste.canler@etu.unilasalle.fr</t>
  </si>
  <si>
    <t>13 min 16 s</t>
  </si>
  <si>
    <t>eleonore.neveux@etu.unilasalle.fr</t>
  </si>
  <si>
    <t>16 min 54 s</t>
  </si>
  <si>
    <t>maxime.tellier@etu.unilasalle.fr</t>
  </si>
  <si>
    <t>23 min 1 s</t>
  </si>
  <si>
    <t>constance.lesaing@etu.unilasalle.fr</t>
  </si>
  <si>
    <t>40 min 5 s</t>
  </si>
  <si>
    <t>jeremy.baillet@etu.unilasalle.fr</t>
  </si>
  <si>
    <t>40 min 24 s</t>
  </si>
  <si>
    <t>alexis.dewaubert@etu.unilasalle.fr</t>
  </si>
  <si>
    <t>12 min 11 s</t>
  </si>
  <si>
    <t>hugo.carette@etu.unilasalle.fr</t>
  </si>
  <si>
    <t>32 min 38 s</t>
  </si>
  <si>
    <t>augustin.harir-forouch@etu.unilasalle.fr</t>
  </si>
  <si>
    <t>42 min 1 s</t>
  </si>
  <si>
    <t>Pierre.GUIBERT@etu.unilasalle.fr</t>
  </si>
  <si>
    <t>11 min 1 s</t>
  </si>
  <si>
    <t>gregoire.entinger@etu.unilasalle.fr</t>
  </si>
  <si>
    <t>20 min 40 s</t>
  </si>
  <si>
    <t>maxime.gavois@etu.unilasalle.fr</t>
  </si>
  <si>
    <t>24 min 41 s</t>
  </si>
  <si>
    <t>eliott.paul@etu.unilasalle.fr</t>
  </si>
  <si>
    <t>40 min 11 s</t>
  </si>
  <si>
    <t>mathis.garrot@etu.unilasalle.fr</t>
  </si>
  <si>
    <t>charles-antoine.lamesch@etu.unilasalle.fr</t>
  </si>
  <si>
    <t>nathan.aujard@etu.unilasalle.fr</t>
  </si>
  <si>
    <t>julien.legrand@etu.unilasalle.fr</t>
  </si>
  <si>
    <t>louise.gibrat@etu.unilasalle.fr</t>
  </si>
  <si>
    <t>diane.samain@etu.unilasalle.fr</t>
  </si>
  <si>
    <t>heloise.rolland@etu.unilasalle.fr</t>
  </si>
  <si>
    <t>alix.marant@etu.unilasalle.fr</t>
  </si>
  <si>
    <t>timothee.popot@etu.unilasalle.fr</t>
  </si>
  <si>
    <t>paul.petit@etu.unilasalle.fr</t>
  </si>
  <si>
    <t>hugo.wrolyk-lhermitte@etu.unilasalle.fr</t>
  </si>
  <si>
    <t>luc.defautereau-vassel@etu.unilasalle.fr</t>
  </si>
  <si>
    <t>victor.fayol@etu.unilasalle.fr</t>
  </si>
  <si>
    <t>lou.henin@etu.unilasalle.fr</t>
  </si>
  <si>
    <t>enzo.boehler@etu.unilasalle.fr</t>
  </si>
  <si>
    <t>caroline.abadie@etu.unilasalle.fr</t>
  </si>
  <si>
    <t>thomas.grislain@etu.unilasalle.fr</t>
  </si>
  <si>
    <t>leo.vanberten@etu.unilasalle.fr</t>
  </si>
  <si>
    <t>clementine.guittard@etu.unilasalle.fr</t>
  </si>
  <si>
    <t>flavie.gentien@etu.unilasalle.fr</t>
  </si>
  <si>
    <t>bertille.demullotdevillenaut@etu.unilasalle.fr</t>
  </si>
  <si>
    <t>janaelle.manssens@etu.unilasalle.fr</t>
  </si>
  <si>
    <t>marion.lambert@etu.unilasalle.fr</t>
  </si>
  <si>
    <t>matheo.lepogam@etu.unilasalle.fr</t>
  </si>
  <si>
    <t>lucie.garnery@etu.unilasalle.fr</t>
  </si>
  <si>
    <t>manon.vincant@etu.unilasalle.fr</t>
  </si>
  <si>
    <t>yelinanissyalison.traore@etu.unilasalle.fr</t>
  </si>
  <si>
    <t>juliette.dubois@etu.unilasalle.fr</t>
  </si>
  <si>
    <t>ronan.hubert@etu.unilasalle.fr</t>
  </si>
  <si>
    <t>bertille.pourchez@etu.unilasalle.fr</t>
  </si>
  <si>
    <t>lucile.sampers@etu.unilasalle.fr</t>
  </si>
  <si>
    <t>louise.louchart@etu.unilasalle.fr</t>
  </si>
  <si>
    <t>maxence.chalin@etu.unilasalle.fr</t>
  </si>
  <si>
    <t>joseph.rousselin@etu.unilasalle.fr</t>
  </si>
  <si>
    <t>astrid.lauzet@etu.unilasalle.fr</t>
  </si>
  <si>
    <t>mahe.legrand@etu.unilasalle.fr</t>
  </si>
  <si>
    <t>thomas.vieira-martins@etu.unilasalle.fr</t>
  </si>
  <si>
    <t>gwenaelle.deschampsdeboishebert@etu.unilasalle.fr</t>
  </si>
  <si>
    <t>elie.caboche@etu.unilasalle.fr</t>
  </si>
  <si>
    <t>francois.pele@etu.unilasalle.fr</t>
  </si>
  <si>
    <t>julien.verdier@etu.unilasalle.fr</t>
  </si>
  <si>
    <t>clelia.foulon-detrez@etu.unilasalle.fr</t>
  </si>
  <si>
    <t>alois.mabileau@etu.unilasalle.fr</t>
  </si>
  <si>
    <t>armelle.duynslager@etu.unilasalle.fr</t>
  </si>
  <si>
    <t>josephine.troy@etu.unilasalle.fr</t>
  </si>
  <si>
    <t>bertrand.motte@etu.unilasalle.fr</t>
  </si>
  <si>
    <t>pierre-yves.greffin@etu.unilasalle.fr</t>
  </si>
  <si>
    <t>victor.deparis@etu.unilasalle.fr</t>
  </si>
  <si>
    <t>arthur.chavane@etu.unilasalle.fr</t>
  </si>
  <si>
    <t>gatien.deboudt@etu.unilasalle.fr</t>
  </si>
  <si>
    <t>lou-anne.tarquis@etu.unilasalle.fr</t>
  </si>
  <si>
    <t>augustin.depaquit@etu.unilasalle.fr</t>
  </si>
  <si>
    <t>robin.kulesza@etu.unilasalle.fr</t>
  </si>
  <si>
    <t>louise.champignon@etu.unilasalle.fr</t>
  </si>
  <si>
    <t>amaury.delesquenduplessiscasso@etu.unilasalle.fr</t>
  </si>
  <si>
    <t>anais.zangatangana@etu.unilasalle.fr</t>
  </si>
  <si>
    <t>louis.acker@etu.unilasalle.fr</t>
  </si>
  <si>
    <t>titouan.broudic@etu.unilasalle.fr</t>
  </si>
  <si>
    <t>antoine.barabe@etu.unilasalle.fr</t>
  </si>
  <si>
    <t>leonard.leulliette@etu.unilasalle.fr</t>
  </si>
  <si>
    <t>enguerrand.roelens@etu.unilasalle.fr</t>
  </si>
  <si>
    <t>gregoire.beauduc@etu.unilasalle.fr</t>
  </si>
  <si>
    <t>florian.guerlet@etu.unilasalle.fr</t>
  </si>
  <si>
    <t>baptiste.viet@etu.unilasalle.fr</t>
  </si>
  <si>
    <t>antoine.sacavin@etu.unilasalle.fr</t>
  </si>
  <si>
    <t>eric.mazet@etu.unilasalle.fr</t>
  </si>
  <si>
    <t>romain.ponty@etu.unilasalle.fr</t>
  </si>
  <si>
    <t>henri.loiseau@etu.unilasalle.fr</t>
  </si>
  <si>
    <t>ninon.septier@etu.unilasalle.fr</t>
  </si>
  <si>
    <t>ombeline.dupont@etu.unilasalle.fr</t>
  </si>
  <si>
    <t>annaelle.rannou@etu.unilasalle.fr</t>
  </si>
  <si>
    <t>romain.dekeyser-deswarte@etu.unilasalle.fr</t>
  </si>
  <si>
    <t>jeanne.demaisonneuve@etu.unilasalle.fr</t>
  </si>
  <si>
    <t>france.guillemin@etu.unilasalle.fr</t>
  </si>
  <si>
    <t>maelle.gaillard@etu.unilasalle.fr</t>
  </si>
  <si>
    <t>elise.tassel@etu.unilasalle.fr</t>
  </si>
  <si>
    <t>jules.jourdier@etu.unilasalle.fr</t>
  </si>
  <si>
    <t>ines.rahmani@etu.unilasalle.fr</t>
  </si>
  <si>
    <t>antonin.siefridt@etu.unilasalle.fr</t>
  </si>
  <si>
    <t>theodore.hajjar@etu.unilasalle.fr</t>
  </si>
  <si>
    <t>maxime.bardin@etu.unilasalle.fr</t>
  </si>
  <si>
    <t>coline.carlier@etu.unilasalle.fr</t>
  </si>
  <si>
    <t>alban.guilbert@etu.unilasalle.fr</t>
  </si>
  <si>
    <t>jules.dudoret@etu.unilasalle.fr</t>
  </si>
  <si>
    <t>isaure.recopedetillyblaru@etu.unilasalle.fr</t>
  </si>
  <si>
    <t>clemence.decultot@etu.unilasalle.fr</t>
  </si>
  <si>
    <t>juliette.gambier@etu.unilasalle.fr</t>
  </si>
  <si>
    <t>clotilde.dubreildepontbriand@etu.unilasalle.fr</t>
  </si>
  <si>
    <t>maxence.loiseauclerfayts@etu.unilasalle.fr</t>
  </si>
  <si>
    <t>julie.ansart@etu.unilasalle.fr</t>
  </si>
  <si>
    <t>illarymarie-madeleinemaguylle.kimou@etu.unilasalle.fr</t>
  </si>
  <si>
    <t>clemence.delahais@etu.unilasalle.fr</t>
  </si>
  <si>
    <t>mathilde.bruchet@etu.unilasalle.fr</t>
  </si>
  <si>
    <t>heloise.theetten@etu.unilasalle.fr</t>
  </si>
  <si>
    <t>martin.blanchard@etu.unilasalle.fr</t>
  </si>
  <si>
    <t>antonin.beaufils@etu.unilasalle.fr</t>
  </si>
  <si>
    <t>hind.tahrouch@etu.unilasalle.fr</t>
  </si>
  <si>
    <t>martin.faucher@etu.unilasalle.fr</t>
  </si>
  <si>
    <t>clemence.valentin@etu.unilasalle.fr</t>
  </si>
  <si>
    <t>nathan.tandart@etu.unilasalle.fr</t>
  </si>
  <si>
    <t>bastien.lekieffre@etu.unilasalle.fr</t>
  </si>
  <si>
    <t>robin.anty-manier@etu.unilasalle.fr</t>
  </si>
  <si>
    <t>eloise.lecam@etu.unilasalle.fr</t>
  </si>
  <si>
    <t>hector.debridiers@etu.unilasalle.fr</t>
  </si>
  <si>
    <t>thomas.dequidt@etu.unilasalle.fr</t>
  </si>
  <si>
    <t>tony.lamare@etu.unilasalle.fr</t>
  </si>
  <si>
    <t>titouan.massart@etu.unilasalle.fr</t>
  </si>
  <si>
    <t>louis.imbault@etu.unilasalle.fr</t>
  </si>
  <si>
    <t>louise.idelot@etu.unilasalle.fr</t>
  </si>
  <si>
    <t>julie.dumas-vincent@etu.unilasalle.fr</t>
  </si>
  <si>
    <t>alienor.estienne@etu.unilasalle.fr</t>
  </si>
  <si>
    <t>adrien.friboulet@etu.unilasalle.fr</t>
  </si>
  <si>
    <t>Test 4</t>
  </si>
  <si>
    <t>FR_2</t>
  </si>
  <si>
    <t>FR_1</t>
  </si>
  <si>
    <t>paul.eripret@etu.unilasalle.fr</t>
  </si>
  <si>
    <t>remi.trolle@etu.unilasalle.fr</t>
  </si>
  <si>
    <t>maxime.menard@etu.unilasalle.fr</t>
  </si>
  <si>
    <t>solane.colomb@etu.unilasalle.fr</t>
  </si>
  <si>
    <t>Test 5</t>
  </si>
  <si>
    <t>cybele.menassa@etu.unilasalle.fr</t>
  </si>
  <si>
    <t>hugo.menneret-couturier@etu.unilasalle.fr</t>
  </si>
  <si>
    <t>berenice.pelard@etu.unilasalle.fr</t>
  </si>
  <si>
    <t>paul.leroux@etu.unilasalle.fr</t>
  </si>
  <si>
    <t>charlotte.ribault@etu.unilasalle.fr</t>
  </si>
  <si>
    <t>clara.letellier@etu.unilasalle.fr</t>
  </si>
  <si>
    <t>may.rose-valois@etu.unilasalle.fr</t>
  </si>
  <si>
    <t>alyssa.zenaidi@etu.unilasalle.fr</t>
  </si>
  <si>
    <t>marie.semblat@etu.unilasalle.fr</t>
  </si>
  <si>
    <t>maxime.fond@etu.unilasalle.fr</t>
  </si>
  <si>
    <t>siying.fan@etu.unilasalle.fr</t>
  </si>
  <si>
    <t>amira.elouadghiri@etu.unilasalle.fr</t>
  </si>
  <si>
    <t>anoa.gay-boissier-descombes@etu.unilasalle.fr</t>
  </si>
  <si>
    <t>charles.darras@etu.unilasalle.fr</t>
  </si>
  <si>
    <t>eliot.decoster@etu.unilasalle.fr</t>
  </si>
  <si>
    <t>romane.dalesdecorbet@etu.unilasalle.fr</t>
  </si>
  <si>
    <t>charles.bejanin@etu.unilasalle.fr</t>
  </si>
  <si>
    <t>sara.benattouma@etu.unilasalle.fr</t>
  </si>
  <si>
    <t>abygaelle.delagneau@etu.unilasalle.fr</t>
  </si>
  <si>
    <t>juliette.baillia@etu.unilasalle.fr</t>
  </si>
  <si>
    <t>eliott.laurent@etu.unilasalle.fr</t>
  </si>
  <si>
    <t>ethan.protin@etu.unilasalle.fr</t>
  </si>
  <si>
    <t>caroline.marchand@etu.unilasalle.fr</t>
  </si>
  <si>
    <t>yoan.gonon@etu.unilasalle.fr</t>
  </si>
  <si>
    <t>nathan.lecerf@etu.unilasalle.fr</t>
  </si>
  <si>
    <t>brice.godebert@etu.unilasalle.fr</t>
  </si>
  <si>
    <t>annonciade.deloynes@etu.unilasalle.fr</t>
  </si>
  <si>
    <t>abigael.martin@etu.unilasalle.fr</t>
  </si>
  <si>
    <t>alix.jacques@etu.unilasalle.fr</t>
  </si>
  <si>
    <t>lily.tapprest@etu.unilasalle.fr</t>
  </si>
  <si>
    <t>brad.vitta@etu.unilasalle.fr</t>
  </si>
  <si>
    <t>corentin.meudic@etu.unilasalle.fr</t>
  </si>
  <si>
    <t>justine.hoquet@etu.unilasalle.fr</t>
  </si>
  <si>
    <t>louis.gaillarddesaintgermain@etu.unilasalle.fr</t>
  </si>
  <si>
    <t>max.mercier@etu.unilasalle.fr</t>
  </si>
  <si>
    <t>blandine.pillet@etu.unilasalle.fr</t>
  </si>
  <si>
    <t>laurelenn.nollet-proisy@etu.unilasalle.fr</t>
  </si>
  <si>
    <t>nathan.porteman@etu.unilasalle.fr</t>
  </si>
  <si>
    <t>priscille.hamot@etu.unilasalle.fr</t>
  </si>
  <si>
    <t>esteban.arnoult@etu.unilasalle.fr</t>
  </si>
  <si>
    <t>thomas.berteau@etu.unilasalle.fr</t>
  </si>
  <si>
    <t>calixte.meffre@etu.unilasalle.fr</t>
  </si>
  <si>
    <t>camille.olivier@etu.unilasalle.fr</t>
  </si>
  <si>
    <t>victorien.heusse@etu.unilasalle.fr</t>
  </si>
  <si>
    <t>valentin.sterin@etu.unilasalle.fr</t>
  </si>
  <si>
    <t>eliot.barbier@etu.unilasalle.fr</t>
  </si>
  <si>
    <t>valentin.normand@etu.unilasalle.fr</t>
  </si>
  <si>
    <t>ambre.mousnier@etu.unilasalle.fr</t>
  </si>
  <si>
    <t>dea.lehannier@etu.unilasalle.fr</t>
  </si>
  <si>
    <t>marc.duminy@etu.unilasalle.fr</t>
  </si>
  <si>
    <t>lenna.mayot@etu.unilasalle.fr</t>
  </si>
  <si>
    <t>jean.langlet@etu.unilasalle.fr</t>
  </si>
  <si>
    <t>eloi.joos@etu.unilasalle.fr</t>
  </si>
  <si>
    <t>marie.coutadeur@etu.unilasalle.fr</t>
  </si>
  <si>
    <t>victor.dubot@etu.unilasalle.fr</t>
  </si>
  <si>
    <t>lucas.devergnettedelamotte@etu.unilasalle.fr</t>
  </si>
  <si>
    <t>josselyn.geat@etu.unilasalle.fr</t>
  </si>
  <si>
    <t>nicolas.argaillot@etu.unilasalle.fr</t>
  </si>
  <si>
    <t>FR_3</t>
  </si>
  <si>
    <t>amassarolandnathanael.lekangamboma@etu.unilasalle.fr</t>
  </si>
  <si>
    <t>louis.hardy@etu.unilasalle.fr</t>
  </si>
  <si>
    <t>johan.gonard@etu.unilasalle.fr</t>
  </si>
  <si>
    <t>apolline.landsberg-urion@etu.unilasalle.fr</t>
  </si>
  <si>
    <t>mathis.devassine@etu.unilasalle.fr</t>
  </si>
  <si>
    <t>camille.monteil@etu.unilasalle.fr</t>
  </si>
  <si>
    <t>camille.rivierre@etu.unilasalle.fr</t>
  </si>
  <si>
    <t>julien.devulder@etu.unilasalle.fr</t>
  </si>
  <si>
    <t>ines.valentin@etu.unilasalle.fr</t>
  </si>
  <si>
    <t>gustav.martin@etu.unilasalle.fr</t>
  </si>
  <si>
    <t>auguste.vecten@etu.unilasalle.fr</t>
  </si>
  <si>
    <t>lilian.malherbe@etu.unilasalle.fr</t>
  </si>
  <si>
    <t>lucie.aubert@etu.unilasalle.fr</t>
  </si>
  <si>
    <t>corentin.plateau@etu.unilasalle.fr</t>
  </si>
  <si>
    <t>alexis.langlais@etu.unilasalle.fr</t>
  </si>
  <si>
    <t>henri.depourcq@etu.unilasalle.fr</t>
  </si>
  <si>
    <t>alizee.monet@etu.unilasalle.fr</t>
  </si>
  <si>
    <t>enzo.levent@etu.unilasalle.fr</t>
  </si>
  <si>
    <t>anais.moreno@etu.unilasalle.fr</t>
  </si>
  <si>
    <t>celeste.senez@etu.unilasalle.fr</t>
  </si>
  <si>
    <t>maylis.despres@etu.unilasalle.fr</t>
  </si>
  <si>
    <t>nestor.deffontaines@etu.unilasalle.fr</t>
  </si>
  <si>
    <t>jean.rabourdin@etu.unilasalle.fr</t>
  </si>
  <si>
    <t>felicie.bardin@etu.unilasalle.fr</t>
  </si>
  <si>
    <t>perline.dufoix@etu.unilasalle.fr</t>
  </si>
  <si>
    <t>eloise.soisson@etu.unilasalle.fr</t>
  </si>
  <si>
    <t>garance.gibert@etu.unilasalle.fr</t>
  </si>
  <si>
    <t>Q. 3 /2,25</t>
  </si>
  <si>
    <t>Q. 4 /2,25</t>
  </si>
  <si>
    <t>Q. 5 /2,50</t>
  </si>
  <si>
    <t>romain.viennet@etu.unilasalle.fr</t>
  </si>
  <si>
    <t>cesar.roussel@etu.unilasalle.fr</t>
  </si>
  <si>
    <t>emeric.johnson@etu.unilasalle.fr</t>
  </si>
  <si>
    <t>lucie.lescanve@etu.unilasalle.fr</t>
  </si>
  <si>
    <t>abel.verdelet@etu.unilasalle.fr</t>
  </si>
  <si>
    <t>victorien.clement@etu.unilasalle.fr</t>
  </si>
  <si>
    <t>charlotte.vavasseur@etu.unilasalle.fr</t>
  </si>
  <si>
    <t>noe.djedanem@etu.unilasalle.fr</t>
  </si>
  <si>
    <t>clothilde.jourdain@etu.unilasalle.fr</t>
  </si>
  <si>
    <t>pierre-antoine.dietlin@etu.unilasalle.fr</t>
  </si>
  <si>
    <t>alban.dupuit@etu.unilasalle.fr</t>
  </si>
  <si>
    <t>nicolas.leveaux@etu.unilasalle.fr</t>
  </si>
  <si>
    <t>louis.boudet@etu.unilasalle.fr</t>
  </si>
  <si>
    <t>alban.degas@etu.unilasalle.fr</t>
  </si>
  <si>
    <t>marin.duval@etu.unilasalle.fr</t>
  </si>
  <si>
    <t>lou.bonnefoy@etu.unilasalle.fr</t>
  </si>
  <si>
    <t>blandine.delahaye@etu.unilasalle.fr</t>
  </si>
  <si>
    <t>aurore.couttenier@etu.unilasalle.fr</t>
  </si>
  <si>
    <t>flavie.franchaise@etu.unilasalle.fr</t>
  </si>
  <si>
    <t>thomas.lecat@etu.unilasalle.fr</t>
  </si>
  <si>
    <t>amelie.decultot@etu.unilasalle.fr</t>
  </si>
  <si>
    <t>zian.chazarencradix@etu.unilasalle.fr</t>
  </si>
  <si>
    <t>humbert.mulet@etu.unilasalle.fr</t>
  </si>
  <si>
    <t>jules.chien-chow-chine@etu.unilasalle.fr</t>
  </si>
  <si>
    <t>ernest.hemeryck@etu.unilasalle.fr</t>
  </si>
  <si>
    <t>blanche.fatras@etu.unilasalle.fr</t>
  </si>
  <si>
    <t>gregoire.picault@etu.unilasalle.fr</t>
  </si>
  <si>
    <t>lucie.amory@etu.unilasalle.fr</t>
  </si>
  <si>
    <t>apolline.rouzade@etu.unilasalle.fr</t>
  </si>
  <si>
    <t>sebastien.dubois@etu.unilasalle.fr</t>
  </si>
  <si>
    <t>juliette.laury@etu.unilasalle.fr</t>
  </si>
  <si>
    <t>tristan.roger@etu.unilasalle.fr</t>
  </si>
  <si>
    <t>margot.bracq@etu.unilasalle.fr</t>
  </si>
  <si>
    <t>robin.larcheveque@etu.unilasalle.fr</t>
  </si>
  <si>
    <t>louise.gaspardo@etu.unilasalle.fr</t>
  </si>
  <si>
    <t>victoire.dykmans@etu.unilasalle.fr</t>
  </si>
  <si>
    <t>laurine.his@etu.unilasalle.fr</t>
  </si>
  <si>
    <t>spé</t>
  </si>
  <si>
    <t>Test 6</t>
  </si>
  <si>
    <t>FR_4</t>
  </si>
  <si>
    <t>Der1</t>
  </si>
  <si>
    <t>Der2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</si>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</sst>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sz val="12"/>
      <color rgb="FF000000"/>
      <name val="Calibri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16" fontId="0" fillId="0" borderId="0" xfId="0" applyNumberForma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7" fillId="9" borderId="0" xfId="0" applyFont="1" applyFill="1"/>
    <xf numFmtId="0" fontId="7" fillId="0" borderId="0" xfId="0" applyFont="1"/>
    <xf numFmtId="0" fontId="0" fillId="9" borderId="0" xfId="0" applyFill="1"/>
    <xf numFmtId="0" fontId="1" fillId="7" borderId="1" xfId="0" applyFont="1" applyFill="1" applyBorder="1" applyAlignment="1">
      <alignment horizontal="center" wrapText="1"/>
    </xf>
    <xf numFmtId="0" fontId="8" fillId="9" borderId="0" xfId="0" applyFont="1" applyFill="1"/>
    <xf numFmtId="0" fontId="6" fillId="9" borderId="0" xfId="0" applyFont="1" applyFill="1"/>
    <xf numFmtId="0" fontId="6" fillId="0" borderId="0" xfId="0" applyFont="1"/>
    <xf numFmtId="0" fontId="8" fillId="0" borderId="0" xfId="0" applyFont="1"/>
    <xf numFmtId="0" fontId="0" fillId="0" borderId="9" xfId="0" applyBorder="1"/>
    <xf numFmtId="0" fontId="0" fillId="0" borderId="10" xfId="0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" fontId="1" fillId="0" borderId="18" xfId="0" applyNumberFormat="1" applyFont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9" fillId="0" borderId="0" xfId="1"/>
    <xf numFmtId="2" fontId="9" fillId="0" borderId="0" xfId="1" applyNumberFormat="1"/>
    <xf numFmtId="2" fontId="0" fillId="2" borderId="1" xfId="0" applyNumberForma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</cellXfs>
  <cellStyles count="2">
    <cellStyle name="Normal" xfId="0" builtinId="0"/>
    <cellStyle name="Normal 2" xfId="1" xr:uid="{AA190C68-D35F-42AA-B28E-F1E3A482AFAF}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Compétences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Compétences</a:t>
          </a:r>
        </a:p>
      </cx:txPr>
    </cx:title>
    <cx:plotArea>
      <cx:plotAreaRegion>
        <cx:series layoutId="waterfall" uniqueId="{E3B02B38-F059-1748-A86E-D9464869F358}">
          <cx:dataPt idx="0">
            <cx:spPr>
              <a:solidFill>
                <a:srgbClr val="E97132"/>
              </a:solidFill>
            </cx:spPr>
          </cx:dataPt>
          <cx:dataPt idx="1">
            <cx:spPr>
              <a:solidFill>
                <a:srgbClr val="0E2841">
                  <a:lumMod val="75000"/>
                  <a:lumOff val="25000"/>
                </a:srgbClr>
              </a:solidFill>
            </cx:spPr>
          </cx:dataPt>
          <cx:dataPt idx="2">
            <cx:spPr>
              <a:solidFill>
                <a:srgbClr val="196B24">
                  <a:lumMod val="60000"/>
                  <a:lumOff val="40000"/>
                </a:srgb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Positionement actuel  sur les compétences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Positionement actuel  sur les compétences</a:t>
          </a:r>
        </a:p>
      </cx:txPr>
    </cx:title>
    <cx:plotArea>
      <cx:plotAreaRegion>
        <cx:series layoutId="waterfall" uniqueId="{C1FECF67-A568-421A-BA8A-E1432F1C230D}">
          <cx:dataPt idx="0">
            <cx:spPr>
              <a:solidFill>
                <a:srgbClr val="E97132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4EA72E">
                  <a:lumMod val="40000"/>
                  <a:lumOff val="60000"/>
                </a:srgbClr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289</xdr:row>
      <xdr:rowOff>12700</xdr:rowOff>
    </xdr:from>
    <xdr:to>
      <xdr:col>6</xdr:col>
      <xdr:colOff>533400</xdr:colOff>
      <xdr:row>311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1">
              <a:extLst>
                <a:ext uri="{FF2B5EF4-FFF2-40B4-BE49-F238E27FC236}">
                  <a16:creationId xmlns:a16="http://schemas.microsoft.com/office/drawing/2014/main" id="{03D148F3-7E5A-EB26-2F57-C08BF13D29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50" y="12966700"/>
              <a:ext cx="5600700" cy="424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784227</xdr:colOff>
      <xdr:row>7</xdr:row>
      <xdr:rowOff>196850</xdr:rowOff>
    </xdr:from>
    <xdr:to>
      <xdr:col>9</xdr:col>
      <xdr:colOff>2146300</xdr:colOff>
      <xdr:row>30</xdr:row>
      <xdr:rowOff>136525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034DB52D-61DC-B806-479F-7A5F985BE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3702" y="1597025"/>
              <a:ext cx="6467473" cy="454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17CB8-800C-4D94-8A07-8B1603E9F4C7}" name="Tableau1" displayName="Tableau1" ref="A1:K284" totalsRowShown="0" headerRowDxfId="20" dataDxfId="18" headerRowBorderDxfId="19" tableBorderDxfId="17" totalsRowBorderDxfId="16">
  <autoFilter ref="A1:K284" xr:uid="{46F17CB8-800C-4D94-8A07-8B1603E9F4C7}">
    <filterColumn colId="1">
      <filters>
        <filter val="POPOT"/>
      </filters>
    </filterColumn>
  </autoFilter>
  <tableColumns count="11">
    <tableColumn id="1" xr3:uid="{4CDA355E-D216-47DF-9465-041B8229E972}" name="Prénom" dataDxfId="15"/>
    <tableColumn id="2" xr3:uid="{3B11FBD4-16DC-4B74-8471-A3904E849898}" name="Nom de famille" dataDxfId="14"/>
    <tableColumn id="3" xr3:uid="{402001D7-3BB7-4074-B924-AEC3B589ED2E}" name="Clé" dataDxfId="13">
      <calculatedColumnFormula>B2&amp;A2</calculatedColumnFormula>
    </tableColumn>
    <tableColumn id="4" xr3:uid="{ACE280DE-04BE-46A3-8A0A-EC8890C89065}" name="ML" dataDxfId="12">
      <calculatedColumnFormula>IFERROR(VLOOKUP(C2,liste_ml!$C$1:$L$121,10,FALSE),"Pas concerné")</calculatedColumnFormula>
    </tableColumn>
    <tableColumn id="5" xr3:uid="{FD3ECEB0-CD6B-430C-B43F-9E6543232BAC}" name="ML Validation" dataDxfId="11">
      <calculatedColumnFormula array="1">_xlfn.IFS(D2="Pas concerné","Pas concerné",D2&gt;=10,"Validé",D2&lt;10,"Pas validé")</calculatedColumnFormula>
    </tableColumn>
    <tableColumn id="6" xr3:uid="{F7445B89-795A-4F8A-8CC4-BC37588B034F}" name="FR_1" dataDxfId="10">
      <calculatedColumnFormula>IFERROR(VLOOKUP(C2,t1_FR_0411!$C$1:$E$48,3,FALSE),"Pas de tentative")</calculatedColumnFormula>
    </tableColumn>
    <tableColumn id="8" xr3:uid="{F56DD14F-FBEE-4042-A70B-566F4336E959}" name="FR_2" dataDxfId="9">
      <calculatedColumnFormula>IFERROR(VLOOKUP(C2,t2_FR_1811!$D$1:$E$126,2,FALSE),"Pas de tentative")</calculatedColumnFormula>
    </tableColumn>
    <tableColumn id="10" xr3:uid="{3376435A-ECC7-468B-9223-6BEE3C4F5FB2}" name="FR_3" dataDxfId="8">
      <calculatedColumnFormula>IFERROR(VLOOKUP(C2,t3_FR_2511!$C$1:$E$103,3,FALSE),"Pas de tentative")</calculatedColumnFormula>
    </tableColumn>
    <tableColumn id="11" xr3:uid="{C3AEBFC3-8704-412F-8604-4E8F34A6C3B9}" name="FR_4" dataDxfId="7">
      <calculatedColumnFormula>IFERROR(VLOOKUP(C2,t4_FR_0212!$C$1:$E$58,3,FALSE),"Pas de tentative")</calculatedColumnFormula>
    </tableColumn>
    <tableColumn id="9" xr3:uid="{BCB0326A-CB6B-4553-91AA-4419841E8387}" name="FR" dataDxfId="6">
      <calculatedColumnFormula>MAX(Tableau1[[#This Row],[FR_1]],Tableau1[[#This Row],[FR_2]],Tableau1[[#This Row],[FR_3]],Tableau1[[#This Row],[FR_4]])</calculatedColumnFormula>
    </tableColumn>
    <tableColumn id="7" xr3:uid="{F1C9E4A4-1577-404D-9C7A-5943F1F0C5DD}" name="FR Validation" dataDxfId="5">
      <calculatedColumnFormula array="1">_xlfn.IFS(Tableau1[[#This Row],[FR]]=0,"Pas de tentative", Tableau1[[#This Row],[FR]]&lt;11,"Pas validé", Tableau1[[#This Row],[FR]]&gt;=11,"Validé")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F3C5-7E0A-423F-AA53-D222D41ABEC6}">
  <sheetPr codeName="Feuil1">
    <tabColor theme="4" tint="0.39997558519241921"/>
  </sheetPr>
  <dimension ref="A1:N111"/>
  <sheetViews>
    <sheetView topLeftCell="A82" workbookViewId="0">
      <selection activeCell="K168" sqref="K168"/>
    </sheetView>
  </sheetViews>
  <sheetFormatPr baseColWidth="10" defaultColWidth="11.42578125" defaultRowHeight="15" x14ac:dyDescent="0.25"/>
  <cols>
    <col min="1" max="1" width="28.28515625" bestFit="1" customWidth="1"/>
    <col min="2" max="2" width="29.42578125" bestFit="1" customWidth="1"/>
    <col min="3" max="3" width="2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194</v>
      </c>
      <c r="B2" t="s">
        <v>74</v>
      </c>
      <c r="C2" t="str">
        <f t="shared" ref="C2:C33" si="0">A2&amp;B2</f>
        <v>AMORYLucie</v>
      </c>
      <c r="D2" t="s">
        <v>195</v>
      </c>
      <c r="E2">
        <v>10.5</v>
      </c>
      <c r="F2" t="s">
        <v>17</v>
      </c>
      <c r="G2" t="s">
        <v>18</v>
      </c>
      <c r="H2" t="s">
        <v>18</v>
      </c>
      <c r="I2" t="s">
        <v>19</v>
      </c>
      <c r="J2" t="s">
        <v>18</v>
      </c>
      <c r="K2" t="s">
        <v>20</v>
      </c>
      <c r="L2" t="s">
        <v>18</v>
      </c>
      <c r="M2" t="s">
        <v>20</v>
      </c>
      <c r="N2">
        <v>0</v>
      </c>
    </row>
    <row r="3" spans="1:14" x14ac:dyDescent="0.25">
      <c r="A3" t="s">
        <v>263</v>
      </c>
      <c r="B3" t="s">
        <v>264</v>
      </c>
      <c r="C3" t="str">
        <f t="shared" si="0"/>
        <v>ANSARTJulie</v>
      </c>
      <c r="D3" t="s">
        <v>265</v>
      </c>
      <c r="E3">
        <v>8</v>
      </c>
      <c r="F3" t="s">
        <v>18</v>
      </c>
      <c r="G3" t="s">
        <v>17</v>
      </c>
      <c r="H3" t="s">
        <v>18</v>
      </c>
      <c r="I3" t="s">
        <v>18</v>
      </c>
      <c r="J3" t="s">
        <v>20</v>
      </c>
      <c r="K3" t="s">
        <v>20</v>
      </c>
      <c r="L3" t="s">
        <v>18</v>
      </c>
      <c r="M3" t="s">
        <v>18</v>
      </c>
      <c r="N3">
        <v>0</v>
      </c>
    </row>
    <row r="4" spans="1:14" x14ac:dyDescent="0.25">
      <c r="A4" t="s">
        <v>291</v>
      </c>
      <c r="B4" t="s">
        <v>292</v>
      </c>
      <c r="C4" t="str">
        <f t="shared" si="0"/>
        <v>ARNOULTEsteban</v>
      </c>
      <c r="D4" t="s">
        <v>293</v>
      </c>
      <c r="E4">
        <v>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20</v>
      </c>
      <c r="L4" t="s">
        <v>18</v>
      </c>
      <c r="M4" t="s">
        <v>20</v>
      </c>
      <c r="N4">
        <v>0</v>
      </c>
    </row>
    <row r="5" spans="1:14" x14ac:dyDescent="0.25">
      <c r="A5" t="s">
        <v>244</v>
      </c>
      <c r="B5" t="s">
        <v>77</v>
      </c>
      <c r="C5" t="str">
        <f t="shared" si="0"/>
        <v>BAILLIAJuliette</v>
      </c>
      <c r="D5" t="s">
        <v>245</v>
      </c>
      <c r="E5">
        <v>17</v>
      </c>
      <c r="F5" t="s">
        <v>17</v>
      </c>
      <c r="G5" t="s">
        <v>17</v>
      </c>
      <c r="H5" t="s">
        <v>19</v>
      </c>
      <c r="I5" t="s">
        <v>19</v>
      </c>
      <c r="J5" t="s">
        <v>20</v>
      </c>
      <c r="K5" t="s">
        <v>20</v>
      </c>
      <c r="L5" t="s">
        <v>17</v>
      </c>
      <c r="M5" t="s">
        <v>18</v>
      </c>
      <c r="N5">
        <v>0</v>
      </c>
    </row>
    <row r="6" spans="1:14" x14ac:dyDescent="0.25">
      <c r="A6" t="s">
        <v>199</v>
      </c>
      <c r="B6" t="s">
        <v>22</v>
      </c>
      <c r="C6" t="str">
        <f t="shared" si="0"/>
        <v>BARABEAntoine</v>
      </c>
      <c r="D6" t="s">
        <v>200</v>
      </c>
      <c r="E6">
        <v>8.5</v>
      </c>
      <c r="F6" t="s">
        <v>18</v>
      </c>
      <c r="G6" t="s">
        <v>18</v>
      </c>
      <c r="H6" t="s">
        <v>19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>
        <v>0</v>
      </c>
    </row>
    <row r="7" spans="1:14" x14ac:dyDescent="0.25">
      <c r="A7" t="s">
        <v>213</v>
      </c>
      <c r="B7" t="s">
        <v>214</v>
      </c>
      <c r="C7" t="str">
        <f t="shared" si="0"/>
        <v>BEJANINCharles</v>
      </c>
      <c r="D7" t="s">
        <v>215</v>
      </c>
      <c r="E7">
        <v>13</v>
      </c>
      <c r="F7" t="s">
        <v>17</v>
      </c>
      <c r="G7" t="s">
        <v>17</v>
      </c>
      <c r="H7" t="s">
        <v>18</v>
      </c>
      <c r="I7" t="s">
        <v>18</v>
      </c>
      <c r="J7" t="s">
        <v>20</v>
      </c>
      <c r="K7" t="s">
        <v>20</v>
      </c>
      <c r="L7" t="s">
        <v>24</v>
      </c>
      <c r="M7" t="s">
        <v>20</v>
      </c>
      <c r="N7">
        <v>0</v>
      </c>
    </row>
    <row r="8" spans="1:14" x14ac:dyDescent="0.25">
      <c r="A8" t="s">
        <v>266</v>
      </c>
      <c r="B8" t="s">
        <v>267</v>
      </c>
      <c r="C8" t="str">
        <f t="shared" si="0"/>
        <v>BENATTOUMASara</v>
      </c>
      <c r="D8" t="s">
        <v>268</v>
      </c>
      <c r="E8">
        <v>15</v>
      </c>
      <c r="F8" t="s">
        <v>17</v>
      </c>
      <c r="G8" t="s">
        <v>17</v>
      </c>
      <c r="H8" t="s">
        <v>19</v>
      </c>
      <c r="I8" t="s">
        <v>19</v>
      </c>
      <c r="J8" t="s">
        <v>18</v>
      </c>
      <c r="K8" t="s">
        <v>20</v>
      </c>
      <c r="L8" t="s">
        <v>18</v>
      </c>
      <c r="M8" t="s">
        <v>20</v>
      </c>
      <c r="N8">
        <v>0</v>
      </c>
    </row>
    <row r="9" spans="1:14" x14ac:dyDescent="0.25">
      <c r="A9" t="s">
        <v>218</v>
      </c>
      <c r="B9" t="s">
        <v>22</v>
      </c>
      <c r="C9" t="str">
        <f t="shared" si="0"/>
        <v>BERTHELINAntoine</v>
      </c>
      <c r="D9" t="s">
        <v>219</v>
      </c>
      <c r="E9">
        <v>10.5</v>
      </c>
      <c r="F9" t="s">
        <v>18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  <c r="L9" t="s">
        <v>24</v>
      </c>
      <c r="M9" t="s">
        <v>18</v>
      </c>
      <c r="N9">
        <v>0</v>
      </c>
    </row>
    <row r="10" spans="1:14" x14ac:dyDescent="0.25">
      <c r="A10" t="s">
        <v>240</v>
      </c>
      <c r="B10" t="s">
        <v>62</v>
      </c>
      <c r="C10" t="str">
        <f t="shared" si="0"/>
        <v>CARETTEHugo</v>
      </c>
      <c r="D10" t="s">
        <v>241</v>
      </c>
      <c r="E10">
        <v>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20</v>
      </c>
      <c r="N10">
        <v>0</v>
      </c>
    </row>
    <row r="11" spans="1:14" x14ac:dyDescent="0.25">
      <c r="A11" t="s">
        <v>257</v>
      </c>
      <c r="B11" t="s">
        <v>258</v>
      </c>
      <c r="C11" t="str">
        <f t="shared" si="0"/>
        <v>CATHEAUAgathe</v>
      </c>
      <c r="D11" t="s">
        <v>259</v>
      </c>
      <c r="E11">
        <v>5</v>
      </c>
      <c r="F11" t="s">
        <v>17</v>
      </c>
      <c r="G11" t="s">
        <v>18</v>
      </c>
      <c r="H11" t="s">
        <v>18</v>
      </c>
      <c r="I11" t="s">
        <v>24</v>
      </c>
      <c r="J11" t="s">
        <v>18</v>
      </c>
      <c r="K11" t="s">
        <v>20</v>
      </c>
      <c r="L11" t="s">
        <v>24</v>
      </c>
      <c r="M11" t="s">
        <v>18</v>
      </c>
      <c r="N11">
        <v>0</v>
      </c>
    </row>
    <row r="12" spans="1:14" x14ac:dyDescent="0.25">
      <c r="A12" t="s">
        <v>242</v>
      </c>
      <c r="B12" t="s">
        <v>149</v>
      </c>
      <c r="C12" t="str">
        <f t="shared" si="0"/>
        <v>CHAMPIGNONLouise</v>
      </c>
      <c r="D12" t="s">
        <v>243</v>
      </c>
      <c r="E12">
        <v>6</v>
      </c>
      <c r="F12" t="s">
        <v>18</v>
      </c>
      <c r="G12" t="s">
        <v>18</v>
      </c>
      <c r="H12" t="s">
        <v>18</v>
      </c>
      <c r="I12" t="s">
        <v>18</v>
      </c>
      <c r="J12" t="s">
        <v>20</v>
      </c>
      <c r="K12" t="s">
        <v>20</v>
      </c>
      <c r="L12" t="s">
        <v>24</v>
      </c>
      <c r="M12" t="s">
        <v>18</v>
      </c>
      <c r="N12">
        <v>0</v>
      </c>
    </row>
    <row r="13" spans="1:14" x14ac:dyDescent="0.25">
      <c r="A13" t="s">
        <v>216</v>
      </c>
      <c r="B13" t="s">
        <v>211</v>
      </c>
      <c r="C13" t="str">
        <f t="shared" si="0"/>
        <v>CHIEN-CHOW-CHINEJules</v>
      </c>
      <c r="D13" t="s">
        <v>217</v>
      </c>
      <c r="E13">
        <v>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20</v>
      </c>
      <c r="L13" t="s">
        <v>24</v>
      </c>
      <c r="M13" t="s">
        <v>20</v>
      </c>
      <c r="N13">
        <v>0</v>
      </c>
    </row>
    <row r="14" spans="1:14" x14ac:dyDescent="0.25">
      <c r="A14" t="s">
        <v>249</v>
      </c>
      <c r="B14" t="s">
        <v>214</v>
      </c>
      <c r="C14" t="str">
        <f t="shared" si="0"/>
        <v>DARRASCharles</v>
      </c>
      <c r="D14" t="s">
        <v>250</v>
      </c>
      <c r="E14">
        <v>6.5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  <c r="N14">
        <v>0</v>
      </c>
    </row>
    <row r="15" spans="1:14" x14ac:dyDescent="0.25">
      <c r="A15" t="s">
        <v>188</v>
      </c>
      <c r="B15" t="s">
        <v>189</v>
      </c>
      <c r="C15" t="str">
        <f t="shared" si="0"/>
        <v>DE BRIDIERSHector</v>
      </c>
      <c r="D15" t="s">
        <v>190</v>
      </c>
      <c r="E15">
        <v>10</v>
      </c>
      <c r="F15" t="s">
        <v>17</v>
      </c>
      <c r="G15" t="s">
        <v>18</v>
      </c>
      <c r="H15" t="s">
        <v>19</v>
      </c>
      <c r="I15" t="s">
        <v>19</v>
      </c>
      <c r="J15" t="s">
        <v>18</v>
      </c>
      <c r="K15" t="s">
        <v>20</v>
      </c>
      <c r="L15" t="s">
        <v>18</v>
      </c>
      <c r="M15" t="s">
        <v>18</v>
      </c>
      <c r="N15">
        <v>0</v>
      </c>
    </row>
    <row r="16" spans="1:14" x14ac:dyDescent="0.25">
      <c r="A16" t="s">
        <v>204</v>
      </c>
      <c r="B16" t="s">
        <v>205</v>
      </c>
      <c r="C16" t="str">
        <f t="shared" si="0"/>
        <v>DE LESQUEN DU PLESSIS CASSOAmaury</v>
      </c>
      <c r="D16" t="s">
        <v>206</v>
      </c>
      <c r="E16">
        <v>15</v>
      </c>
      <c r="F16" t="s">
        <v>17</v>
      </c>
      <c r="G16" t="s">
        <v>17</v>
      </c>
      <c r="H16" t="s">
        <v>19</v>
      </c>
      <c r="I16" t="s">
        <v>19</v>
      </c>
      <c r="J16" t="s">
        <v>20</v>
      </c>
      <c r="K16" t="s">
        <v>20</v>
      </c>
      <c r="L16" t="s">
        <v>18</v>
      </c>
      <c r="M16" t="s">
        <v>18</v>
      </c>
      <c r="N16">
        <v>0</v>
      </c>
    </row>
    <row r="17" spans="1:14" x14ac:dyDescent="0.25">
      <c r="A17" t="s">
        <v>223</v>
      </c>
      <c r="B17" t="s">
        <v>224</v>
      </c>
      <c r="C17" t="str">
        <f t="shared" si="0"/>
        <v>DEBOUDTAubin</v>
      </c>
      <c r="D17" t="s">
        <v>225</v>
      </c>
      <c r="E17">
        <v>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20</v>
      </c>
      <c r="L17" t="s">
        <v>18</v>
      </c>
      <c r="M17" t="s">
        <v>18</v>
      </c>
      <c r="N17">
        <v>0</v>
      </c>
    </row>
    <row r="18" spans="1:14" x14ac:dyDescent="0.25">
      <c r="A18" t="s">
        <v>223</v>
      </c>
      <c r="B18" t="s">
        <v>226</v>
      </c>
      <c r="C18" t="str">
        <f t="shared" si="0"/>
        <v>DEBOUDTGatien</v>
      </c>
      <c r="D18" t="s">
        <v>227</v>
      </c>
      <c r="E18">
        <v>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20</v>
      </c>
      <c r="L18" t="s">
        <v>17</v>
      </c>
      <c r="M18" t="s">
        <v>20</v>
      </c>
      <c r="N18">
        <v>0</v>
      </c>
    </row>
    <row r="19" spans="1:14" x14ac:dyDescent="0.25">
      <c r="A19" t="s">
        <v>207</v>
      </c>
      <c r="B19" t="s">
        <v>208</v>
      </c>
      <c r="C19" t="str">
        <f t="shared" si="0"/>
        <v>DEGASAlban</v>
      </c>
      <c r="D19" t="s">
        <v>209</v>
      </c>
      <c r="E19">
        <v>10</v>
      </c>
      <c r="F19" t="s">
        <v>17</v>
      </c>
      <c r="G19" t="s">
        <v>17</v>
      </c>
      <c r="H19" t="s">
        <v>24</v>
      </c>
      <c r="I19" t="s">
        <v>18</v>
      </c>
      <c r="J19" t="s">
        <v>20</v>
      </c>
      <c r="K19" t="s">
        <v>18</v>
      </c>
      <c r="L19" t="s">
        <v>24</v>
      </c>
      <c r="M19" t="s">
        <v>20</v>
      </c>
      <c r="N19">
        <v>0</v>
      </c>
    </row>
    <row r="20" spans="1:14" x14ac:dyDescent="0.25">
      <c r="A20" t="s">
        <v>279</v>
      </c>
      <c r="B20" t="s">
        <v>280</v>
      </c>
      <c r="C20" t="str">
        <f t="shared" si="0"/>
        <v>DELAHAISClemence</v>
      </c>
      <c r="D20" t="s">
        <v>281</v>
      </c>
      <c r="E20">
        <v>16</v>
      </c>
      <c r="F20" t="s">
        <v>18</v>
      </c>
      <c r="G20" t="s">
        <v>17</v>
      </c>
      <c r="H20" t="s">
        <v>19</v>
      </c>
      <c r="I20" t="s">
        <v>19</v>
      </c>
      <c r="J20" t="s">
        <v>20</v>
      </c>
      <c r="K20" t="s">
        <v>20</v>
      </c>
      <c r="L20" t="s">
        <v>18</v>
      </c>
      <c r="M20" t="s">
        <v>20</v>
      </c>
      <c r="N20">
        <v>0</v>
      </c>
    </row>
    <row r="21" spans="1:14" x14ac:dyDescent="0.25">
      <c r="A21" t="s">
        <v>196</v>
      </c>
      <c r="B21" t="s">
        <v>197</v>
      </c>
      <c r="C21" t="str">
        <f t="shared" si="0"/>
        <v>DEMESYEnguerrand</v>
      </c>
      <c r="D21" t="s">
        <v>198</v>
      </c>
      <c r="E21">
        <v>7.5</v>
      </c>
      <c r="F21" t="s">
        <v>17</v>
      </c>
      <c r="G21" t="s">
        <v>18</v>
      </c>
      <c r="H21" t="s">
        <v>18</v>
      </c>
      <c r="I21" t="s">
        <v>19</v>
      </c>
      <c r="J21" t="s">
        <v>18</v>
      </c>
      <c r="K21" t="s">
        <v>20</v>
      </c>
      <c r="L21" t="s">
        <v>18</v>
      </c>
      <c r="M21" t="s">
        <v>18</v>
      </c>
      <c r="N21">
        <v>0</v>
      </c>
    </row>
    <row r="22" spans="1:14" x14ac:dyDescent="0.25">
      <c r="A22" t="s">
        <v>237</v>
      </c>
      <c r="B22" t="s">
        <v>238</v>
      </c>
      <c r="C22" t="str">
        <f t="shared" si="0"/>
        <v>DEPARISVictor</v>
      </c>
      <c r="D22" t="s">
        <v>239</v>
      </c>
      <c r="E22">
        <v>8</v>
      </c>
      <c r="F22" t="s">
        <v>17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18</v>
      </c>
      <c r="N22">
        <v>0</v>
      </c>
    </row>
    <row r="23" spans="1:14" x14ac:dyDescent="0.25">
      <c r="A23" t="s">
        <v>296</v>
      </c>
      <c r="B23" t="s">
        <v>297</v>
      </c>
      <c r="C23" t="str">
        <f t="shared" si="0"/>
        <v>DJEDANEMNoe</v>
      </c>
      <c r="D23" t="s">
        <v>298</v>
      </c>
      <c r="E23">
        <v>13</v>
      </c>
      <c r="F23" t="s">
        <v>17</v>
      </c>
      <c r="G23" t="s">
        <v>18</v>
      </c>
      <c r="H23" t="s">
        <v>19</v>
      </c>
      <c r="I23" t="s">
        <v>19</v>
      </c>
      <c r="J23" t="s">
        <v>20</v>
      </c>
      <c r="K23" t="s">
        <v>20</v>
      </c>
      <c r="L23" t="s">
        <v>18</v>
      </c>
      <c r="M23" t="s">
        <v>18</v>
      </c>
      <c r="N23">
        <v>0</v>
      </c>
    </row>
    <row r="24" spans="1:14" x14ac:dyDescent="0.25">
      <c r="A24" t="s">
        <v>191</v>
      </c>
      <c r="B24" t="s">
        <v>192</v>
      </c>
      <c r="C24" t="str">
        <f t="shared" si="0"/>
        <v>DU BREIL DE PONTBRIANDClotilde</v>
      </c>
      <c r="D24" t="s">
        <v>193</v>
      </c>
      <c r="E24">
        <v>14.5</v>
      </c>
      <c r="F24" t="s">
        <v>17</v>
      </c>
      <c r="G24" t="s">
        <v>17</v>
      </c>
      <c r="H24" t="s">
        <v>19</v>
      </c>
      <c r="I24" t="s">
        <v>18</v>
      </c>
      <c r="J24" t="s">
        <v>20</v>
      </c>
      <c r="K24" t="s">
        <v>20</v>
      </c>
      <c r="L24" t="s">
        <v>17</v>
      </c>
      <c r="M24" t="s">
        <v>18</v>
      </c>
      <c r="N24">
        <v>0</v>
      </c>
    </row>
    <row r="25" spans="1:14" x14ac:dyDescent="0.25">
      <c r="A25" t="s">
        <v>175</v>
      </c>
      <c r="B25" t="s">
        <v>176</v>
      </c>
      <c r="C25" t="str">
        <f t="shared" si="0"/>
        <v>DUBOISSebastien</v>
      </c>
      <c r="D25" t="s">
        <v>100</v>
      </c>
      <c r="E25">
        <v>10.5</v>
      </c>
      <c r="F25" t="s">
        <v>17</v>
      </c>
      <c r="G25" t="s">
        <v>18</v>
      </c>
      <c r="H25" t="s">
        <v>18</v>
      </c>
      <c r="I25" t="s">
        <v>19</v>
      </c>
      <c r="J25" t="s">
        <v>20</v>
      </c>
      <c r="K25" t="s">
        <v>20</v>
      </c>
      <c r="L25" t="s">
        <v>24</v>
      </c>
      <c r="M25" t="s">
        <v>18</v>
      </c>
      <c r="N25">
        <v>0</v>
      </c>
    </row>
    <row r="26" spans="1:14" x14ac:dyDescent="0.25">
      <c r="A26" t="s">
        <v>175</v>
      </c>
      <c r="B26" t="s">
        <v>77</v>
      </c>
      <c r="C26" t="str">
        <f t="shared" si="0"/>
        <v>DUBOISJuliette</v>
      </c>
      <c r="D26" t="s">
        <v>251</v>
      </c>
      <c r="E26">
        <v>15.5</v>
      </c>
      <c r="F26" t="s">
        <v>17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18</v>
      </c>
      <c r="M26" t="s">
        <v>20</v>
      </c>
      <c r="N26">
        <v>0</v>
      </c>
    </row>
    <row r="27" spans="1:14" x14ac:dyDescent="0.25">
      <c r="A27" t="s">
        <v>210</v>
      </c>
      <c r="B27" t="s">
        <v>211</v>
      </c>
      <c r="C27" t="str">
        <f t="shared" si="0"/>
        <v>DUDORETJules</v>
      </c>
      <c r="D27" t="s">
        <v>212</v>
      </c>
      <c r="E27">
        <v>15</v>
      </c>
      <c r="F27" t="s">
        <v>17</v>
      </c>
      <c r="G27" t="s">
        <v>18</v>
      </c>
      <c r="H27" t="s">
        <v>19</v>
      </c>
      <c r="I27" t="s">
        <v>19</v>
      </c>
      <c r="J27" t="s">
        <v>20</v>
      </c>
      <c r="K27" t="s">
        <v>20</v>
      </c>
      <c r="L27" t="s">
        <v>17</v>
      </c>
      <c r="M27" t="s">
        <v>18</v>
      </c>
      <c r="N27">
        <v>0</v>
      </c>
    </row>
    <row r="28" spans="1:14" x14ac:dyDescent="0.25">
      <c r="A28" t="s">
        <v>302</v>
      </c>
      <c r="B28" t="s">
        <v>303</v>
      </c>
      <c r="C28" t="str">
        <f t="shared" si="0"/>
        <v>DUFOIXPerline</v>
      </c>
      <c r="D28" t="s">
        <v>304</v>
      </c>
      <c r="E28">
        <v>13.5</v>
      </c>
      <c r="F28" t="s">
        <v>17</v>
      </c>
      <c r="G28" t="s">
        <v>18</v>
      </c>
      <c r="H28" t="s">
        <v>18</v>
      </c>
      <c r="I28" t="s">
        <v>19</v>
      </c>
      <c r="J28" t="s">
        <v>20</v>
      </c>
      <c r="K28" t="s">
        <v>20</v>
      </c>
      <c r="L28" t="s">
        <v>18</v>
      </c>
      <c r="M28" t="s">
        <v>20</v>
      </c>
      <c r="N28">
        <v>0</v>
      </c>
    </row>
    <row r="29" spans="1:14" x14ac:dyDescent="0.25">
      <c r="A29" t="s">
        <v>299</v>
      </c>
      <c r="B29" t="s">
        <v>264</v>
      </c>
      <c r="C29" t="str">
        <f t="shared" si="0"/>
        <v>DUMAS-VINCENTJulie</v>
      </c>
      <c r="D29" t="s">
        <v>33</v>
      </c>
      <c r="E29">
        <v>8.5</v>
      </c>
      <c r="F29" t="s">
        <v>18</v>
      </c>
      <c r="G29" t="s">
        <v>18</v>
      </c>
      <c r="H29" t="s">
        <v>19</v>
      </c>
      <c r="I29" t="s">
        <v>18</v>
      </c>
      <c r="J29" t="s">
        <v>18</v>
      </c>
      <c r="K29" t="s">
        <v>20</v>
      </c>
      <c r="L29" t="s">
        <v>18</v>
      </c>
      <c r="M29" t="s">
        <v>20</v>
      </c>
      <c r="N29">
        <v>0</v>
      </c>
    </row>
    <row r="30" spans="1:14" x14ac:dyDescent="0.25">
      <c r="A30" t="s">
        <v>172</v>
      </c>
      <c r="B30" t="s">
        <v>173</v>
      </c>
      <c r="C30" t="str">
        <f t="shared" si="0"/>
        <v>DUPRELilou</v>
      </c>
      <c r="D30" t="s">
        <v>174</v>
      </c>
      <c r="E30">
        <v>6</v>
      </c>
      <c r="F30" t="s">
        <v>18</v>
      </c>
      <c r="G30" t="s">
        <v>18</v>
      </c>
      <c r="H30" t="s">
        <v>18</v>
      </c>
      <c r="I30" t="s">
        <v>24</v>
      </c>
      <c r="J30" t="s">
        <v>18</v>
      </c>
      <c r="K30" t="s">
        <v>20</v>
      </c>
      <c r="L30" t="s">
        <v>18</v>
      </c>
      <c r="M30" t="s">
        <v>20</v>
      </c>
      <c r="N30">
        <v>0</v>
      </c>
    </row>
    <row r="31" spans="1:14" x14ac:dyDescent="0.25">
      <c r="A31" t="s">
        <v>272</v>
      </c>
      <c r="B31" t="s">
        <v>208</v>
      </c>
      <c r="C31" t="str">
        <f t="shared" si="0"/>
        <v>DUPUITAlban</v>
      </c>
      <c r="D31" t="s">
        <v>273</v>
      </c>
      <c r="E31">
        <v>10</v>
      </c>
      <c r="F31" t="s">
        <v>17</v>
      </c>
      <c r="G31" t="s">
        <v>18</v>
      </c>
      <c r="H31" t="s">
        <v>19</v>
      </c>
      <c r="I31" t="s">
        <v>19</v>
      </c>
      <c r="J31" t="s">
        <v>18</v>
      </c>
      <c r="K31" t="s">
        <v>18</v>
      </c>
      <c r="L31" t="s">
        <v>18</v>
      </c>
      <c r="M31" t="s">
        <v>20</v>
      </c>
      <c r="N31">
        <v>0</v>
      </c>
    </row>
    <row r="32" spans="1:14" x14ac:dyDescent="0.25">
      <c r="A32" t="s">
        <v>269</v>
      </c>
      <c r="B32" t="s">
        <v>270</v>
      </c>
      <c r="C32" t="str">
        <f t="shared" si="0"/>
        <v>DUYNSLAGERArmelle</v>
      </c>
      <c r="D32" t="s">
        <v>271</v>
      </c>
      <c r="E32">
        <v>8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20</v>
      </c>
      <c r="L32" t="s">
        <v>18</v>
      </c>
      <c r="M32" t="s">
        <v>20</v>
      </c>
      <c r="N32">
        <v>0</v>
      </c>
    </row>
    <row r="33" spans="1:14" x14ac:dyDescent="0.25">
      <c r="A33" t="s">
        <v>231</v>
      </c>
      <c r="B33" t="s">
        <v>232</v>
      </c>
      <c r="C33" t="str">
        <f t="shared" si="0"/>
        <v>DYKMANSVictoire</v>
      </c>
      <c r="D33" t="s">
        <v>233</v>
      </c>
      <c r="E33">
        <v>15</v>
      </c>
      <c r="F33" t="s">
        <v>17</v>
      </c>
      <c r="G33" t="s">
        <v>17</v>
      </c>
      <c r="H33" t="s">
        <v>19</v>
      </c>
      <c r="I33" t="s">
        <v>19</v>
      </c>
      <c r="J33" t="s">
        <v>20</v>
      </c>
      <c r="K33" t="s">
        <v>18</v>
      </c>
      <c r="L33" t="s">
        <v>24</v>
      </c>
      <c r="M33" t="s">
        <v>20</v>
      </c>
      <c r="N33">
        <v>0</v>
      </c>
    </row>
    <row r="34" spans="1:14" x14ac:dyDescent="0.25">
      <c r="A34" t="s">
        <v>282</v>
      </c>
      <c r="B34" t="s">
        <v>283</v>
      </c>
      <c r="C34" t="str">
        <f t="shared" ref="C34:C65" si="1">A34&amp;B34</f>
        <v>EL OUADGHIRIAmira</v>
      </c>
      <c r="D34" t="s">
        <v>284</v>
      </c>
      <c r="E34">
        <v>15</v>
      </c>
      <c r="F34" t="s">
        <v>17</v>
      </c>
      <c r="G34" t="s">
        <v>17</v>
      </c>
      <c r="H34" t="s">
        <v>19</v>
      </c>
      <c r="I34" t="s">
        <v>19</v>
      </c>
      <c r="J34" t="s">
        <v>18</v>
      </c>
      <c r="K34" t="s">
        <v>20</v>
      </c>
      <c r="L34" t="s">
        <v>18</v>
      </c>
      <c r="M34" t="s">
        <v>20</v>
      </c>
      <c r="N34">
        <v>0</v>
      </c>
    </row>
    <row r="35" spans="1:14" x14ac:dyDescent="0.25">
      <c r="A35" t="s">
        <v>180</v>
      </c>
      <c r="B35" t="s">
        <v>181</v>
      </c>
      <c r="C35" t="str">
        <f t="shared" si="1"/>
        <v>ENTINGERGregoire</v>
      </c>
      <c r="D35" t="s">
        <v>85</v>
      </c>
      <c r="E35">
        <v>6</v>
      </c>
      <c r="F35" t="s">
        <v>18</v>
      </c>
      <c r="G35" t="s">
        <v>18</v>
      </c>
      <c r="H35" t="s">
        <v>18</v>
      </c>
      <c r="I35" t="s">
        <v>24</v>
      </c>
      <c r="J35" t="s">
        <v>18</v>
      </c>
      <c r="K35" t="s">
        <v>20</v>
      </c>
      <c r="L35" t="s">
        <v>24</v>
      </c>
      <c r="M35" t="s">
        <v>20</v>
      </c>
      <c r="N35">
        <v>0</v>
      </c>
    </row>
    <row r="36" spans="1:14" x14ac:dyDescent="0.25">
      <c r="A36" t="s">
        <v>285</v>
      </c>
      <c r="B36" t="s">
        <v>286</v>
      </c>
      <c r="C36" t="str">
        <f t="shared" si="1"/>
        <v>FAUCHERMartin</v>
      </c>
      <c r="D36" t="s">
        <v>287</v>
      </c>
      <c r="E36">
        <v>9.5</v>
      </c>
      <c r="F36" t="s">
        <v>17</v>
      </c>
      <c r="G36" t="s">
        <v>17</v>
      </c>
      <c r="H36" t="s">
        <v>18</v>
      </c>
      <c r="I36" t="s">
        <v>19</v>
      </c>
      <c r="J36" t="s">
        <v>18</v>
      </c>
      <c r="K36" t="s">
        <v>20</v>
      </c>
      <c r="L36" t="s">
        <v>18</v>
      </c>
      <c r="M36" t="s">
        <v>18</v>
      </c>
      <c r="N36">
        <v>0</v>
      </c>
    </row>
    <row r="37" spans="1:14" x14ac:dyDescent="0.25">
      <c r="A37" t="s">
        <v>171</v>
      </c>
      <c r="B37" t="s">
        <v>146</v>
      </c>
      <c r="C37" t="str">
        <f t="shared" si="1"/>
        <v>FONDMaxime</v>
      </c>
      <c r="D37" t="s">
        <v>69</v>
      </c>
      <c r="E37">
        <v>6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20</v>
      </c>
      <c r="L37" t="s">
        <v>18</v>
      </c>
      <c r="M37" t="s">
        <v>20</v>
      </c>
      <c r="N37">
        <v>0</v>
      </c>
    </row>
    <row r="38" spans="1:14" x14ac:dyDescent="0.25">
      <c r="A38" t="s">
        <v>308</v>
      </c>
      <c r="B38" t="s">
        <v>309</v>
      </c>
      <c r="C38" t="str">
        <f t="shared" si="1"/>
        <v>FRIBOULETAdrien</v>
      </c>
      <c r="D38" t="s">
        <v>310</v>
      </c>
      <c r="E38">
        <v>20</v>
      </c>
      <c r="F38" t="s">
        <v>17</v>
      </c>
      <c r="G38" t="s">
        <v>17</v>
      </c>
      <c r="H38" t="s">
        <v>19</v>
      </c>
      <c r="I38" t="s">
        <v>19</v>
      </c>
      <c r="J38" t="s">
        <v>20</v>
      </c>
      <c r="K38" t="s">
        <v>20</v>
      </c>
      <c r="L38" t="s">
        <v>17</v>
      </c>
      <c r="M38" t="s">
        <v>20</v>
      </c>
      <c r="N38">
        <v>1</v>
      </c>
    </row>
    <row r="39" spans="1:14" x14ac:dyDescent="0.25">
      <c r="A39" t="s">
        <v>300</v>
      </c>
      <c r="B39" t="s">
        <v>301</v>
      </c>
      <c r="C39" t="str">
        <f t="shared" si="1"/>
        <v>GANGNITOCassandre</v>
      </c>
      <c r="D39" t="s">
        <v>111</v>
      </c>
      <c r="E39">
        <v>4.5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220</v>
      </c>
      <c r="B40" t="s">
        <v>221</v>
      </c>
      <c r="C40" t="str">
        <f t="shared" si="1"/>
        <v>GARROTMathis</v>
      </c>
      <c r="D40" t="s">
        <v>222</v>
      </c>
      <c r="E40">
        <v>8</v>
      </c>
      <c r="F40" t="s">
        <v>17</v>
      </c>
      <c r="G40" t="s">
        <v>18</v>
      </c>
      <c r="H40" t="s">
        <v>18</v>
      </c>
      <c r="I40" t="s">
        <v>18</v>
      </c>
      <c r="J40" t="s">
        <v>20</v>
      </c>
      <c r="K40" t="s">
        <v>18</v>
      </c>
      <c r="L40" t="s">
        <v>18</v>
      </c>
      <c r="M40" t="s">
        <v>20</v>
      </c>
      <c r="N40">
        <v>0</v>
      </c>
    </row>
    <row r="41" spans="1:14" x14ac:dyDescent="0.25">
      <c r="A41" t="s">
        <v>169</v>
      </c>
      <c r="B41" t="s">
        <v>146</v>
      </c>
      <c r="C41" t="str">
        <f t="shared" si="1"/>
        <v>GAVOISMaxime</v>
      </c>
      <c r="D41" t="s">
        <v>170</v>
      </c>
      <c r="E41">
        <v>5</v>
      </c>
      <c r="F41" t="s">
        <v>17</v>
      </c>
      <c r="G41" t="s">
        <v>18</v>
      </c>
      <c r="H41" t="s">
        <v>18</v>
      </c>
      <c r="I41" t="s">
        <v>18</v>
      </c>
      <c r="J41" t="s">
        <v>20</v>
      </c>
      <c r="K41" t="s">
        <v>18</v>
      </c>
      <c r="L41" t="s">
        <v>18</v>
      </c>
      <c r="M41" t="s">
        <v>18</v>
      </c>
      <c r="N41">
        <v>0</v>
      </c>
    </row>
    <row r="42" spans="1:14" x14ac:dyDescent="0.25">
      <c r="A42" t="s">
        <v>255</v>
      </c>
      <c r="B42" t="s">
        <v>256</v>
      </c>
      <c r="C42" t="str">
        <f t="shared" si="1"/>
        <v>GRISLAINThomas</v>
      </c>
      <c r="D42" t="s">
        <v>248</v>
      </c>
      <c r="E42">
        <v>17</v>
      </c>
      <c r="F42" t="s">
        <v>17</v>
      </c>
      <c r="G42" t="s">
        <v>17</v>
      </c>
      <c r="H42" t="s">
        <v>19</v>
      </c>
      <c r="I42" t="s">
        <v>19</v>
      </c>
      <c r="J42" t="s">
        <v>20</v>
      </c>
      <c r="K42" t="s">
        <v>20</v>
      </c>
      <c r="L42" t="s">
        <v>17</v>
      </c>
      <c r="M42" t="s">
        <v>18</v>
      </c>
      <c r="N42">
        <v>0</v>
      </c>
    </row>
    <row r="43" spans="1:14" x14ac:dyDescent="0.25">
      <c r="A43" t="s">
        <v>177</v>
      </c>
      <c r="B43" t="s">
        <v>178</v>
      </c>
      <c r="C43" t="str">
        <f t="shared" si="1"/>
        <v>GUIBERTPierre</v>
      </c>
      <c r="D43" t="s">
        <v>179</v>
      </c>
      <c r="E43">
        <v>11</v>
      </c>
      <c r="F43" t="s">
        <v>17</v>
      </c>
      <c r="G43" t="s">
        <v>18</v>
      </c>
      <c r="H43" t="s">
        <v>18</v>
      </c>
      <c r="I43" t="s">
        <v>18</v>
      </c>
      <c r="J43" t="s">
        <v>20</v>
      </c>
      <c r="K43" t="s">
        <v>20</v>
      </c>
      <c r="L43" t="s">
        <v>18</v>
      </c>
      <c r="M43" t="s">
        <v>20</v>
      </c>
      <c r="N43">
        <v>0</v>
      </c>
    </row>
    <row r="44" spans="1:14" x14ac:dyDescent="0.25">
      <c r="A44" t="s">
        <v>274</v>
      </c>
      <c r="B44" t="s">
        <v>275</v>
      </c>
      <c r="C44" t="str">
        <f t="shared" si="1"/>
        <v>GUITTARDClementine</v>
      </c>
      <c r="D44" t="s">
        <v>276</v>
      </c>
      <c r="E44">
        <v>10</v>
      </c>
      <c r="F44" t="s">
        <v>17</v>
      </c>
      <c r="G44" t="s">
        <v>18</v>
      </c>
      <c r="H44" t="s">
        <v>19</v>
      </c>
      <c r="I44" t="s">
        <v>19</v>
      </c>
      <c r="J44" t="s">
        <v>18</v>
      </c>
      <c r="K44" t="s">
        <v>18</v>
      </c>
      <c r="L44" t="s">
        <v>18</v>
      </c>
      <c r="M44" t="s">
        <v>20</v>
      </c>
      <c r="N44">
        <v>0</v>
      </c>
    </row>
    <row r="45" spans="1:14" x14ac:dyDescent="0.25">
      <c r="A45" t="s">
        <v>260</v>
      </c>
      <c r="B45" t="s">
        <v>261</v>
      </c>
      <c r="C45" t="str">
        <f t="shared" si="1"/>
        <v>HAJJARTheodore</v>
      </c>
      <c r="D45" t="s">
        <v>262</v>
      </c>
      <c r="E45">
        <v>16</v>
      </c>
      <c r="F45" t="s">
        <v>18</v>
      </c>
      <c r="G45" t="s">
        <v>18</v>
      </c>
      <c r="H45" t="s">
        <v>19</v>
      </c>
      <c r="I45" t="s">
        <v>19</v>
      </c>
      <c r="J45" t="s">
        <v>20</v>
      </c>
      <c r="K45" t="s">
        <v>20</v>
      </c>
      <c r="L45" t="s">
        <v>17</v>
      </c>
      <c r="M45" t="s">
        <v>20</v>
      </c>
      <c r="N45">
        <v>0</v>
      </c>
    </row>
    <row r="46" spans="1:14" x14ac:dyDescent="0.25">
      <c r="A46" t="s">
        <v>305</v>
      </c>
      <c r="B46" t="s">
        <v>306</v>
      </c>
      <c r="C46" t="str">
        <f t="shared" si="1"/>
        <v>HARDYLouis</v>
      </c>
      <c r="D46" t="s">
        <v>307</v>
      </c>
      <c r="E46">
        <v>8</v>
      </c>
      <c r="F46" t="s">
        <v>18</v>
      </c>
      <c r="G46" t="s">
        <v>17</v>
      </c>
      <c r="H46" t="s">
        <v>18</v>
      </c>
      <c r="I46" t="s">
        <v>18</v>
      </c>
      <c r="J46" t="s">
        <v>18</v>
      </c>
      <c r="K46" t="s">
        <v>20</v>
      </c>
      <c r="L46" t="s">
        <v>18</v>
      </c>
      <c r="M46" t="s">
        <v>20</v>
      </c>
      <c r="N46">
        <v>0</v>
      </c>
    </row>
    <row r="47" spans="1:14" x14ac:dyDescent="0.25">
      <c r="A47" t="s">
        <v>201</v>
      </c>
      <c r="B47" t="s">
        <v>202</v>
      </c>
      <c r="C47" t="str">
        <f t="shared" si="1"/>
        <v>HARIR-FOROUCHAugustin</v>
      </c>
      <c r="D47" t="s">
        <v>203</v>
      </c>
      <c r="E47">
        <v>3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20</v>
      </c>
      <c r="N47">
        <v>0</v>
      </c>
    </row>
    <row r="48" spans="1:14" x14ac:dyDescent="0.25">
      <c r="A48" t="s">
        <v>228</v>
      </c>
      <c r="B48" t="s">
        <v>229</v>
      </c>
      <c r="C48" t="str">
        <f t="shared" si="1"/>
        <v>HENINLou</v>
      </c>
      <c r="D48" t="s">
        <v>230</v>
      </c>
      <c r="E48">
        <v>11.5</v>
      </c>
      <c r="F48" t="s">
        <v>18</v>
      </c>
      <c r="G48" t="s">
        <v>18</v>
      </c>
      <c r="H48" t="s">
        <v>19</v>
      </c>
      <c r="I48" t="s">
        <v>18</v>
      </c>
      <c r="J48" t="s">
        <v>20</v>
      </c>
      <c r="K48" t="s">
        <v>20</v>
      </c>
      <c r="L48" t="s">
        <v>18</v>
      </c>
      <c r="M48" t="s">
        <v>20</v>
      </c>
      <c r="N48">
        <v>0</v>
      </c>
    </row>
    <row r="49" spans="1:14" x14ac:dyDescent="0.25">
      <c r="A49" t="s">
        <v>252</v>
      </c>
      <c r="B49" t="s">
        <v>253</v>
      </c>
      <c r="C49" t="str">
        <f t="shared" si="1"/>
        <v>HERMANTAnaelle</v>
      </c>
      <c r="D49" t="s">
        <v>254</v>
      </c>
      <c r="E49">
        <v>5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20</v>
      </c>
      <c r="L49" t="s">
        <v>18</v>
      </c>
      <c r="M49" t="s">
        <v>18</v>
      </c>
      <c r="N49">
        <v>0</v>
      </c>
    </row>
    <row r="50" spans="1:14" x14ac:dyDescent="0.25">
      <c r="A50" t="s">
        <v>234</v>
      </c>
      <c r="B50" t="s">
        <v>235</v>
      </c>
      <c r="C50" t="str">
        <f t="shared" si="1"/>
        <v>HUBERTRonan</v>
      </c>
      <c r="D50" t="s">
        <v>236</v>
      </c>
      <c r="E50">
        <v>6</v>
      </c>
      <c r="F50" t="s">
        <v>18</v>
      </c>
      <c r="G50" t="s">
        <v>18</v>
      </c>
      <c r="H50" t="s">
        <v>18</v>
      </c>
      <c r="I50" t="s">
        <v>18</v>
      </c>
      <c r="J50" t="s">
        <v>20</v>
      </c>
      <c r="K50" t="s">
        <v>20</v>
      </c>
      <c r="L50" t="s">
        <v>18</v>
      </c>
      <c r="M50" t="s">
        <v>18</v>
      </c>
      <c r="N50">
        <v>0</v>
      </c>
    </row>
    <row r="51" spans="1:14" x14ac:dyDescent="0.25">
      <c r="A51" t="s">
        <v>246</v>
      </c>
      <c r="B51" t="s">
        <v>247</v>
      </c>
      <c r="C51" t="str">
        <f t="shared" si="1"/>
        <v>KIMOUIllary Marie-Madeleine Maguylle</v>
      </c>
      <c r="D51" t="s">
        <v>248</v>
      </c>
      <c r="E51">
        <v>15.5</v>
      </c>
      <c r="F51" t="s">
        <v>18</v>
      </c>
      <c r="G51" t="s">
        <v>17</v>
      </c>
      <c r="H51" t="s">
        <v>19</v>
      </c>
      <c r="I51" t="s">
        <v>18</v>
      </c>
      <c r="J51" t="s">
        <v>20</v>
      </c>
      <c r="K51" t="s">
        <v>20</v>
      </c>
      <c r="L51" t="s">
        <v>17</v>
      </c>
      <c r="M51" t="s">
        <v>20</v>
      </c>
      <c r="N51">
        <v>0</v>
      </c>
    </row>
    <row r="52" spans="1:14" x14ac:dyDescent="0.25">
      <c r="A52" t="s">
        <v>14</v>
      </c>
      <c r="B52" t="s">
        <v>15</v>
      </c>
      <c r="C52" t="str">
        <f t="shared" si="1"/>
        <v>KULESZARobin</v>
      </c>
      <c r="D52" t="s">
        <v>16</v>
      </c>
      <c r="E52">
        <v>16</v>
      </c>
      <c r="F52" t="s">
        <v>17</v>
      </c>
      <c r="G52" t="s">
        <v>18</v>
      </c>
      <c r="H52" t="s">
        <v>19</v>
      </c>
      <c r="I52" t="s">
        <v>19</v>
      </c>
      <c r="J52" t="s">
        <v>20</v>
      </c>
      <c r="K52" t="s">
        <v>20</v>
      </c>
      <c r="L52" t="s">
        <v>18</v>
      </c>
      <c r="M52" t="s">
        <v>20</v>
      </c>
      <c r="N52">
        <v>0</v>
      </c>
    </row>
    <row r="53" spans="1:14" x14ac:dyDescent="0.25">
      <c r="A53" t="s">
        <v>118</v>
      </c>
      <c r="B53" t="s">
        <v>119</v>
      </c>
      <c r="C53" t="str">
        <f t="shared" si="1"/>
        <v>LAMARETony</v>
      </c>
      <c r="D53" t="s">
        <v>69</v>
      </c>
      <c r="E53">
        <v>20</v>
      </c>
      <c r="F53" t="s">
        <v>17</v>
      </c>
      <c r="G53" t="s">
        <v>17</v>
      </c>
      <c r="H53" t="s">
        <v>19</v>
      </c>
      <c r="I53" t="s">
        <v>19</v>
      </c>
      <c r="J53" t="s">
        <v>20</v>
      </c>
      <c r="K53" t="s">
        <v>20</v>
      </c>
      <c r="L53" t="s">
        <v>17</v>
      </c>
      <c r="M53" t="s">
        <v>20</v>
      </c>
      <c r="N53">
        <v>0</v>
      </c>
    </row>
    <row r="54" spans="1:14" x14ac:dyDescent="0.25">
      <c r="A54" t="s">
        <v>288</v>
      </c>
      <c r="B54" t="s">
        <v>289</v>
      </c>
      <c r="C54" t="str">
        <f t="shared" si="1"/>
        <v>LANGLAISAlexis</v>
      </c>
      <c r="D54" t="s">
        <v>290</v>
      </c>
      <c r="E54">
        <v>5.5</v>
      </c>
      <c r="F54" t="s">
        <v>18</v>
      </c>
      <c r="G54" t="s">
        <v>18</v>
      </c>
      <c r="H54" t="s">
        <v>18</v>
      </c>
      <c r="I54" t="s">
        <v>19</v>
      </c>
      <c r="J54" t="s">
        <v>18</v>
      </c>
      <c r="K54" t="s">
        <v>20</v>
      </c>
      <c r="L54" t="s">
        <v>24</v>
      </c>
      <c r="M54" t="s">
        <v>18</v>
      </c>
      <c r="N54">
        <v>0</v>
      </c>
    </row>
    <row r="55" spans="1:14" x14ac:dyDescent="0.25">
      <c r="A55" t="s">
        <v>97</v>
      </c>
      <c r="B55" t="s">
        <v>32</v>
      </c>
      <c r="C55" t="str">
        <f t="shared" si="1"/>
        <v>LANGLETJean</v>
      </c>
      <c r="D55" t="s">
        <v>98</v>
      </c>
      <c r="E55">
        <v>6</v>
      </c>
      <c r="F55" t="s">
        <v>18</v>
      </c>
      <c r="G55" t="s">
        <v>18</v>
      </c>
      <c r="H55" t="s">
        <v>18</v>
      </c>
      <c r="I55" t="s">
        <v>18</v>
      </c>
      <c r="J55" t="s">
        <v>20</v>
      </c>
      <c r="K55" t="s">
        <v>20</v>
      </c>
      <c r="L55" t="s">
        <v>18</v>
      </c>
      <c r="M55" t="s">
        <v>18</v>
      </c>
      <c r="N55">
        <v>0</v>
      </c>
    </row>
    <row r="56" spans="1:14" x14ac:dyDescent="0.25">
      <c r="A56" t="s">
        <v>76</v>
      </c>
      <c r="B56" t="s">
        <v>77</v>
      </c>
      <c r="C56" t="str">
        <f t="shared" si="1"/>
        <v>LAURYJuliette</v>
      </c>
      <c r="D56" t="s">
        <v>78</v>
      </c>
      <c r="E56">
        <v>13.5</v>
      </c>
      <c r="F56" t="s">
        <v>18</v>
      </c>
      <c r="G56" t="s">
        <v>18</v>
      </c>
      <c r="H56" t="s">
        <v>19</v>
      </c>
      <c r="I56" t="s">
        <v>18</v>
      </c>
      <c r="J56" t="s">
        <v>20</v>
      </c>
      <c r="K56" t="s">
        <v>20</v>
      </c>
      <c r="L56" t="s">
        <v>17</v>
      </c>
      <c r="M56" t="s">
        <v>20</v>
      </c>
      <c r="N56">
        <v>0</v>
      </c>
    </row>
    <row r="57" spans="1:14" x14ac:dyDescent="0.25">
      <c r="A57" t="s">
        <v>73</v>
      </c>
      <c r="B57" t="s">
        <v>74</v>
      </c>
      <c r="C57" t="str">
        <f t="shared" si="1"/>
        <v>LE SCANVELucie</v>
      </c>
      <c r="D57" t="s">
        <v>75</v>
      </c>
      <c r="E57">
        <v>18</v>
      </c>
      <c r="F57" t="s">
        <v>17</v>
      </c>
      <c r="G57" t="s">
        <v>18</v>
      </c>
      <c r="H57" t="s">
        <v>19</v>
      </c>
      <c r="I57" t="s">
        <v>19</v>
      </c>
      <c r="J57" t="s">
        <v>20</v>
      </c>
      <c r="K57" t="s">
        <v>20</v>
      </c>
      <c r="L57" t="s">
        <v>17</v>
      </c>
      <c r="M57" t="s">
        <v>20</v>
      </c>
      <c r="N57">
        <v>0</v>
      </c>
    </row>
    <row r="58" spans="1:14" x14ac:dyDescent="0.25">
      <c r="A58" t="s">
        <v>101</v>
      </c>
      <c r="B58" t="s">
        <v>102</v>
      </c>
      <c r="C58" t="str">
        <f t="shared" si="1"/>
        <v>LEGRANDMahe</v>
      </c>
      <c r="D58" t="s">
        <v>103</v>
      </c>
      <c r="E58">
        <v>14.5</v>
      </c>
      <c r="F58" t="s">
        <v>17</v>
      </c>
      <c r="G58" t="s">
        <v>17</v>
      </c>
      <c r="H58" t="s">
        <v>18</v>
      </c>
      <c r="I58" t="s">
        <v>19</v>
      </c>
      <c r="J58" t="s">
        <v>18</v>
      </c>
      <c r="K58" t="s">
        <v>20</v>
      </c>
      <c r="L58" t="s">
        <v>17</v>
      </c>
      <c r="M58" t="s">
        <v>20</v>
      </c>
      <c r="N58">
        <v>0</v>
      </c>
    </row>
    <row r="59" spans="1:14" x14ac:dyDescent="0.25">
      <c r="A59" t="s">
        <v>101</v>
      </c>
      <c r="B59" t="s">
        <v>104</v>
      </c>
      <c r="C59" t="str">
        <f t="shared" si="1"/>
        <v>LEGRANDJulien</v>
      </c>
      <c r="D59" t="s">
        <v>105</v>
      </c>
      <c r="E59">
        <v>10</v>
      </c>
      <c r="F59" t="s">
        <v>17</v>
      </c>
      <c r="G59" t="s">
        <v>18</v>
      </c>
      <c r="H59" t="s">
        <v>19</v>
      </c>
      <c r="I59" t="s">
        <v>19</v>
      </c>
      <c r="J59" t="s">
        <v>18</v>
      </c>
      <c r="K59" t="s">
        <v>20</v>
      </c>
      <c r="L59" t="s">
        <v>18</v>
      </c>
      <c r="M59" t="s">
        <v>18</v>
      </c>
      <c r="N59">
        <v>0</v>
      </c>
    </row>
    <row r="60" spans="1:14" x14ac:dyDescent="0.25">
      <c r="A60" t="s">
        <v>163</v>
      </c>
      <c r="B60" t="s">
        <v>164</v>
      </c>
      <c r="C60" t="str">
        <f t="shared" si="1"/>
        <v>LEKANGA MBOMAAmassa Roland Nathanael</v>
      </c>
      <c r="D60" t="s">
        <v>165</v>
      </c>
      <c r="E60">
        <v>5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20</v>
      </c>
      <c r="N60">
        <v>0</v>
      </c>
    </row>
    <row r="61" spans="1:14" x14ac:dyDescent="0.25">
      <c r="A61" t="s">
        <v>64</v>
      </c>
      <c r="B61" t="s">
        <v>65</v>
      </c>
      <c r="C61" t="str">
        <f t="shared" si="1"/>
        <v>LEROUXPaul</v>
      </c>
      <c r="D61" t="s">
        <v>66</v>
      </c>
      <c r="E61">
        <v>9</v>
      </c>
      <c r="F61" t="s">
        <v>18</v>
      </c>
      <c r="G61" t="s">
        <v>18</v>
      </c>
      <c r="H61" t="s">
        <v>18</v>
      </c>
      <c r="I61" t="s">
        <v>18</v>
      </c>
      <c r="J61" t="s">
        <v>20</v>
      </c>
      <c r="K61" t="s">
        <v>20</v>
      </c>
      <c r="L61" t="s">
        <v>18</v>
      </c>
      <c r="M61" t="s">
        <v>20</v>
      </c>
      <c r="N61">
        <v>0</v>
      </c>
    </row>
    <row r="62" spans="1:14" x14ac:dyDescent="0.25">
      <c r="A62" t="s">
        <v>182</v>
      </c>
      <c r="B62" t="s">
        <v>183</v>
      </c>
      <c r="C62" t="str">
        <f t="shared" si="1"/>
        <v>LESAINGConstance</v>
      </c>
      <c r="D62" t="s">
        <v>184</v>
      </c>
      <c r="E62">
        <v>8.5</v>
      </c>
      <c r="F62" t="s">
        <v>18</v>
      </c>
      <c r="G62" t="s">
        <v>18</v>
      </c>
      <c r="H62" t="s">
        <v>18</v>
      </c>
      <c r="I62" t="s">
        <v>19</v>
      </c>
      <c r="J62" t="s">
        <v>20</v>
      </c>
      <c r="K62" t="s">
        <v>20</v>
      </c>
      <c r="L62" t="s">
        <v>18</v>
      </c>
      <c r="M62" t="s">
        <v>18</v>
      </c>
      <c r="N62">
        <v>0</v>
      </c>
    </row>
    <row r="63" spans="1:14" x14ac:dyDescent="0.25">
      <c r="A63" t="s">
        <v>294</v>
      </c>
      <c r="B63" t="s">
        <v>15</v>
      </c>
      <c r="C63" t="str">
        <f t="shared" si="1"/>
        <v>LEULLIETTERobin</v>
      </c>
      <c r="D63" t="s">
        <v>295</v>
      </c>
      <c r="E63">
        <v>3</v>
      </c>
      <c r="F63" t="s">
        <v>18</v>
      </c>
      <c r="G63" t="s">
        <v>18</v>
      </c>
      <c r="H63" t="s">
        <v>18</v>
      </c>
      <c r="I63" t="s">
        <v>18</v>
      </c>
      <c r="J63" t="s">
        <v>20</v>
      </c>
      <c r="K63" t="s">
        <v>18</v>
      </c>
      <c r="L63" t="s">
        <v>18</v>
      </c>
      <c r="M63" t="s">
        <v>18</v>
      </c>
      <c r="N63">
        <v>0</v>
      </c>
    </row>
    <row r="64" spans="1:14" x14ac:dyDescent="0.25">
      <c r="A64" t="s">
        <v>155</v>
      </c>
      <c r="B64" t="s">
        <v>156</v>
      </c>
      <c r="C64" t="str">
        <f t="shared" si="1"/>
        <v>LEVENTEnzo</v>
      </c>
      <c r="D64" t="s">
        <v>157</v>
      </c>
      <c r="E64">
        <v>13</v>
      </c>
      <c r="F64" t="s">
        <v>18</v>
      </c>
      <c r="G64" t="s">
        <v>17</v>
      </c>
      <c r="H64" t="s">
        <v>19</v>
      </c>
      <c r="I64" t="s">
        <v>19</v>
      </c>
      <c r="J64" t="s">
        <v>18</v>
      </c>
      <c r="K64" t="s">
        <v>20</v>
      </c>
      <c r="L64" t="s">
        <v>18</v>
      </c>
      <c r="M64" t="s">
        <v>20</v>
      </c>
      <c r="N64">
        <v>0</v>
      </c>
    </row>
    <row r="65" spans="1:14" x14ac:dyDescent="0.25">
      <c r="A65" t="s">
        <v>148</v>
      </c>
      <c r="B65" t="s">
        <v>149</v>
      </c>
      <c r="C65" t="str">
        <f t="shared" si="1"/>
        <v>LOUCHARTLouise</v>
      </c>
      <c r="D65" t="s">
        <v>150</v>
      </c>
      <c r="E65">
        <v>6</v>
      </c>
      <c r="F65" t="s">
        <v>18</v>
      </c>
      <c r="G65" t="s">
        <v>18</v>
      </c>
      <c r="H65" t="s">
        <v>24</v>
      </c>
      <c r="I65" t="s">
        <v>24</v>
      </c>
      <c r="J65" t="s">
        <v>20</v>
      </c>
      <c r="K65" t="s">
        <v>20</v>
      </c>
      <c r="L65" t="s">
        <v>24</v>
      </c>
      <c r="M65" t="s">
        <v>18</v>
      </c>
      <c r="N65">
        <v>0</v>
      </c>
    </row>
    <row r="66" spans="1:14" x14ac:dyDescent="0.25">
      <c r="A66" t="s">
        <v>125</v>
      </c>
      <c r="B66" t="s">
        <v>126</v>
      </c>
      <c r="C66" t="str">
        <f t="shared" ref="C66:C97" si="2">A66&amp;B66</f>
        <v>MANSSENSJanaelle</v>
      </c>
      <c r="D66" t="s">
        <v>127</v>
      </c>
      <c r="E66">
        <v>9</v>
      </c>
      <c r="F66" t="s">
        <v>18</v>
      </c>
      <c r="G66" t="s">
        <v>18</v>
      </c>
      <c r="H66" t="s">
        <v>18</v>
      </c>
      <c r="I66" t="s">
        <v>18</v>
      </c>
      <c r="J66" t="s">
        <v>20</v>
      </c>
      <c r="K66" t="s">
        <v>20</v>
      </c>
      <c r="L66" t="s">
        <v>18</v>
      </c>
      <c r="M66" t="s">
        <v>20</v>
      </c>
      <c r="N66">
        <v>0</v>
      </c>
    </row>
    <row r="67" spans="1:14" x14ac:dyDescent="0.25">
      <c r="A67" t="s">
        <v>106</v>
      </c>
      <c r="B67" t="s">
        <v>107</v>
      </c>
      <c r="C67" t="str">
        <f t="shared" si="2"/>
        <v>MAZETEric</v>
      </c>
      <c r="D67" t="s">
        <v>108</v>
      </c>
      <c r="E67">
        <v>20</v>
      </c>
      <c r="F67" t="s">
        <v>17</v>
      </c>
      <c r="G67" t="s">
        <v>17</v>
      </c>
      <c r="H67" t="s">
        <v>19</v>
      </c>
      <c r="I67" t="s">
        <v>19</v>
      </c>
      <c r="J67" t="s">
        <v>20</v>
      </c>
      <c r="K67" t="s">
        <v>20</v>
      </c>
      <c r="L67" t="s">
        <v>17</v>
      </c>
      <c r="M67" t="s">
        <v>20</v>
      </c>
      <c r="N67">
        <v>0</v>
      </c>
    </row>
    <row r="68" spans="1:14" x14ac:dyDescent="0.25">
      <c r="A68" t="s">
        <v>277</v>
      </c>
      <c r="B68" t="s">
        <v>278</v>
      </c>
      <c r="C68" t="str">
        <f t="shared" si="2"/>
        <v>MENASSACybele</v>
      </c>
      <c r="D68" t="s">
        <v>105</v>
      </c>
      <c r="E68">
        <v>3</v>
      </c>
      <c r="F68" t="s">
        <v>18</v>
      </c>
      <c r="G68" t="s">
        <v>24</v>
      </c>
      <c r="H68" t="s">
        <v>18</v>
      </c>
      <c r="I68" t="s">
        <v>18</v>
      </c>
      <c r="J68" t="s">
        <v>18</v>
      </c>
      <c r="K68" t="s">
        <v>20</v>
      </c>
      <c r="L68" t="s">
        <v>18</v>
      </c>
      <c r="M68" t="s">
        <v>18</v>
      </c>
      <c r="N68">
        <v>0</v>
      </c>
    </row>
    <row r="69" spans="1:14" x14ac:dyDescent="0.25">
      <c r="A69" t="s">
        <v>86</v>
      </c>
      <c r="B69" t="s">
        <v>62</v>
      </c>
      <c r="C69" t="str">
        <f t="shared" si="2"/>
        <v>MENNERET-COUTURIERHugo</v>
      </c>
      <c r="D69" t="s">
        <v>87</v>
      </c>
      <c r="E69">
        <v>12.5</v>
      </c>
      <c r="F69" t="s">
        <v>17</v>
      </c>
      <c r="G69" t="s">
        <v>18</v>
      </c>
      <c r="H69" t="s">
        <v>19</v>
      </c>
      <c r="I69" t="s">
        <v>18</v>
      </c>
      <c r="J69" t="s">
        <v>18</v>
      </c>
      <c r="K69" t="s">
        <v>20</v>
      </c>
      <c r="L69" t="s">
        <v>17</v>
      </c>
      <c r="M69" t="s">
        <v>20</v>
      </c>
      <c r="N69">
        <v>0</v>
      </c>
    </row>
    <row r="70" spans="1:14" x14ac:dyDescent="0.25">
      <c r="A70" t="s">
        <v>91</v>
      </c>
      <c r="B70" t="s">
        <v>92</v>
      </c>
      <c r="C70" t="str">
        <f t="shared" si="2"/>
        <v>MERCADEREmma</v>
      </c>
      <c r="D70" t="s">
        <v>93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>
        <v>0</v>
      </c>
    </row>
    <row r="71" spans="1:14" x14ac:dyDescent="0.25">
      <c r="A71" t="s">
        <v>49</v>
      </c>
      <c r="B71" t="s">
        <v>50</v>
      </c>
      <c r="C71" t="str">
        <f t="shared" si="2"/>
        <v>MEUDICCorentin</v>
      </c>
      <c r="D71" t="s">
        <v>51</v>
      </c>
      <c r="E71">
        <v>9.5</v>
      </c>
      <c r="F71" t="s">
        <v>17</v>
      </c>
      <c r="G71" t="s">
        <v>17</v>
      </c>
      <c r="H71" t="s">
        <v>19</v>
      </c>
      <c r="I71" t="s">
        <v>18</v>
      </c>
      <c r="J71" t="s">
        <v>18</v>
      </c>
      <c r="K71" t="s">
        <v>20</v>
      </c>
      <c r="L71" t="s">
        <v>18</v>
      </c>
      <c r="M71" t="s">
        <v>18</v>
      </c>
      <c r="N71">
        <v>0</v>
      </c>
    </row>
    <row r="72" spans="1:14" x14ac:dyDescent="0.25">
      <c r="A72" t="s">
        <v>43</v>
      </c>
      <c r="B72" t="s">
        <v>44</v>
      </c>
      <c r="C72" t="str">
        <f t="shared" si="2"/>
        <v>MONTEILCamille</v>
      </c>
      <c r="D72" t="s">
        <v>45</v>
      </c>
      <c r="E72">
        <v>13.5</v>
      </c>
      <c r="F72" t="s">
        <v>18</v>
      </c>
      <c r="G72" t="s">
        <v>17</v>
      </c>
      <c r="H72" t="s">
        <v>19</v>
      </c>
      <c r="I72" t="s">
        <v>18</v>
      </c>
      <c r="J72" t="s">
        <v>20</v>
      </c>
      <c r="K72" t="s">
        <v>20</v>
      </c>
      <c r="L72" t="s">
        <v>24</v>
      </c>
      <c r="M72" t="s">
        <v>20</v>
      </c>
      <c r="N72">
        <v>0</v>
      </c>
    </row>
    <row r="73" spans="1:14" x14ac:dyDescent="0.25">
      <c r="A73" t="s">
        <v>25</v>
      </c>
      <c r="B73" t="s">
        <v>26</v>
      </c>
      <c r="C73" t="str">
        <f t="shared" si="2"/>
        <v>MORENOAnais</v>
      </c>
      <c r="D73" t="s">
        <v>27</v>
      </c>
      <c r="E73">
        <v>4</v>
      </c>
      <c r="F73" t="s">
        <v>17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>
        <v>0</v>
      </c>
    </row>
    <row r="74" spans="1:14" x14ac:dyDescent="0.25">
      <c r="A74" t="s">
        <v>160</v>
      </c>
      <c r="B74" t="s">
        <v>161</v>
      </c>
      <c r="C74" t="str">
        <f t="shared" si="2"/>
        <v>MOTTEBertrand</v>
      </c>
      <c r="D74" t="s">
        <v>162</v>
      </c>
      <c r="E74">
        <v>10</v>
      </c>
      <c r="F74" t="s">
        <v>17</v>
      </c>
      <c r="G74" t="s">
        <v>17</v>
      </c>
      <c r="H74" t="s">
        <v>18</v>
      </c>
      <c r="I74" t="s">
        <v>18</v>
      </c>
      <c r="J74" t="s">
        <v>18</v>
      </c>
      <c r="K74" t="s">
        <v>20</v>
      </c>
      <c r="L74" t="s">
        <v>18</v>
      </c>
      <c r="M74" t="s">
        <v>20</v>
      </c>
      <c r="N74">
        <v>0</v>
      </c>
    </row>
    <row r="75" spans="1:14" x14ac:dyDescent="0.25">
      <c r="A75" t="s">
        <v>122</v>
      </c>
      <c r="B75" t="s">
        <v>123</v>
      </c>
      <c r="C75" t="str">
        <f t="shared" si="2"/>
        <v>MOUSNIERAmbre</v>
      </c>
      <c r="D75" t="s">
        <v>124</v>
      </c>
      <c r="E75">
        <v>8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20</v>
      </c>
      <c r="L75" t="s">
        <v>18</v>
      </c>
      <c r="M75" t="s">
        <v>20</v>
      </c>
      <c r="N75">
        <v>0</v>
      </c>
    </row>
    <row r="76" spans="1:14" x14ac:dyDescent="0.25">
      <c r="A76" t="s">
        <v>34</v>
      </c>
      <c r="B76" t="s">
        <v>35</v>
      </c>
      <c r="C76" t="str">
        <f t="shared" si="2"/>
        <v>NEVEUXEleonore</v>
      </c>
      <c r="D76" t="s">
        <v>36</v>
      </c>
      <c r="E76">
        <v>8.5</v>
      </c>
      <c r="F76" t="s">
        <v>18</v>
      </c>
      <c r="G76" t="s">
        <v>18</v>
      </c>
      <c r="H76" t="s">
        <v>19</v>
      </c>
      <c r="I76" t="s">
        <v>18</v>
      </c>
      <c r="J76" t="s">
        <v>20</v>
      </c>
      <c r="K76" t="s">
        <v>20</v>
      </c>
      <c r="L76" t="s">
        <v>24</v>
      </c>
      <c r="M76" t="s">
        <v>18</v>
      </c>
      <c r="N76">
        <v>0</v>
      </c>
    </row>
    <row r="77" spans="1:14" x14ac:dyDescent="0.25">
      <c r="A77" t="s">
        <v>151</v>
      </c>
      <c r="B77" t="s">
        <v>41</v>
      </c>
      <c r="C77" t="str">
        <f t="shared" si="2"/>
        <v>NORMANDValentin</v>
      </c>
      <c r="D77" t="s">
        <v>152</v>
      </c>
      <c r="E77">
        <v>8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20</v>
      </c>
      <c r="L77" t="s">
        <v>18</v>
      </c>
      <c r="M77" t="s">
        <v>20</v>
      </c>
      <c r="N77">
        <v>0</v>
      </c>
    </row>
    <row r="78" spans="1:14" x14ac:dyDescent="0.25">
      <c r="A78" t="s">
        <v>158</v>
      </c>
      <c r="B78" t="s">
        <v>44</v>
      </c>
      <c r="C78" t="str">
        <f t="shared" si="2"/>
        <v>NOYERECamille</v>
      </c>
      <c r="D78" t="s">
        <v>159</v>
      </c>
      <c r="E78">
        <v>13.5</v>
      </c>
      <c r="F78" t="s">
        <v>17</v>
      </c>
      <c r="G78" t="s">
        <v>18</v>
      </c>
      <c r="H78" t="s">
        <v>18</v>
      </c>
      <c r="I78" t="s">
        <v>19</v>
      </c>
      <c r="J78" t="s">
        <v>20</v>
      </c>
      <c r="K78" t="s">
        <v>20</v>
      </c>
      <c r="L78" t="s">
        <v>18</v>
      </c>
      <c r="M78" t="s">
        <v>20</v>
      </c>
      <c r="N78">
        <v>0</v>
      </c>
    </row>
    <row r="79" spans="1:14" x14ac:dyDescent="0.25">
      <c r="A79" t="s">
        <v>153</v>
      </c>
      <c r="B79" t="s">
        <v>44</v>
      </c>
      <c r="C79" t="str">
        <f t="shared" si="2"/>
        <v>OLIVIERCamille</v>
      </c>
      <c r="D79" t="s">
        <v>154</v>
      </c>
      <c r="E79">
        <v>8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20</v>
      </c>
      <c r="L79" t="s">
        <v>18</v>
      </c>
      <c r="M79" t="s">
        <v>20</v>
      </c>
      <c r="N79">
        <v>0</v>
      </c>
    </row>
    <row r="80" spans="1:14" x14ac:dyDescent="0.25">
      <c r="A80" t="s">
        <v>142</v>
      </c>
      <c r="B80" t="s">
        <v>143</v>
      </c>
      <c r="C80" t="str">
        <f t="shared" si="2"/>
        <v>PAULEliott</v>
      </c>
      <c r="D80" t="s">
        <v>144</v>
      </c>
      <c r="E80">
        <v>8.5</v>
      </c>
      <c r="F80" t="s">
        <v>18</v>
      </c>
      <c r="G80" t="s">
        <v>18</v>
      </c>
      <c r="H80" t="s">
        <v>18</v>
      </c>
      <c r="I80" t="s">
        <v>19</v>
      </c>
      <c r="J80" t="s">
        <v>20</v>
      </c>
      <c r="K80" t="s">
        <v>18</v>
      </c>
      <c r="L80" t="s">
        <v>24</v>
      </c>
      <c r="M80" t="s">
        <v>20</v>
      </c>
      <c r="N80">
        <v>0</v>
      </c>
    </row>
    <row r="81" spans="1:14" x14ac:dyDescent="0.25">
      <c r="A81" t="s">
        <v>115</v>
      </c>
      <c r="B81" t="s">
        <v>116</v>
      </c>
      <c r="C81" t="str">
        <f t="shared" si="2"/>
        <v>PECOURTBertille</v>
      </c>
      <c r="D81" t="s">
        <v>117</v>
      </c>
      <c r="E81">
        <v>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17</v>
      </c>
      <c r="M81" t="s">
        <v>20</v>
      </c>
      <c r="N81">
        <v>0</v>
      </c>
    </row>
    <row r="82" spans="1:14" x14ac:dyDescent="0.25">
      <c r="A82" t="s">
        <v>37</v>
      </c>
      <c r="B82" t="s">
        <v>38</v>
      </c>
      <c r="C82" t="str">
        <f t="shared" si="2"/>
        <v>PELARDBerenice</v>
      </c>
      <c r="D82" t="s">
        <v>39</v>
      </c>
      <c r="E82">
        <v>2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25">
      <c r="A83" t="s">
        <v>82</v>
      </c>
      <c r="B83" t="s">
        <v>65</v>
      </c>
      <c r="C83" t="str">
        <f t="shared" si="2"/>
        <v>PETITPaul</v>
      </c>
      <c r="D83" t="s">
        <v>83</v>
      </c>
      <c r="E83">
        <v>2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>
        <v>0</v>
      </c>
    </row>
    <row r="84" spans="1:14" x14ac:dyDescent="0.25">
      <c r="A84" t="s">
        <v>134</v>
      </c>
      <c r="B84" t="s">
        <v>50</v>
      </c>
      <c r="C84" t="str">
        <f t="shared" si="2"/>
        <v>PLATEAUCorentin</v>
      </c>
      <c r="D84" t="s">
        <v>135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0</v>
      </c>
    </row>
    <row r="85" spans="1:14" x14ac:dyDescent="0.25">
      <c r="A85" t="s">
        <v>31</v>
      </c>
      <c r="B85" t="s">
        <v>32</v>
      </c>
      <c r="C85" t="str">
        <f t="shared" si="2"/>
        <v>RABOURDINJean</v>
      </c>
      <c r="D85" t="s">
        <v>33</v>
      </c>
      <c r="E85">
        <v>3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20</v>
      </c>
      <c r="L85" t="s">
        <v>18</v>
      </c>
      <c r="M85" t="s">
        <v>18</v>
      </c>
      <c r="N85">
        <v>0</v>
      </c>
    </row>
    <row r="86" spans="1:14" x14ac:dyDescent="0.25">
      <c r="A86" t="s">
        <v>185</v>
      </c>
      <c r="B86" t="s">
        <v>186</v>
      </c>
      <c r="C86" t="str">
        <f t="shared" si="2"/>
        <v>RAVELOJAONAArthur</v>
      </c>
      <c r="D86" t="s">
        <v>187</v>
      </c>
      <c r="E86">
        <v>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20</v>
      </c>
      <c r="L86" t="s">
        <v>18</v>
      </c>
      <c r="M86" t="s">
        <v>18</v>
      </c>
      <c r="N86">
        <v>0</v>
      </c>
    </row>
    <row r="87" spans="1:14" x14ac:dyDescent="0.25">
      <c r="A87" t="s">
        <v>28</v>
      </c>
      <c r="B87" t="s">
        <v>29</v>
      </c>
      <c r="C87" t="str">
        <f t="shared" si="2"/>
        <v>RIBAULTCharlotte</v>
      </c>
      <c r="D87" t="s">
        <v>30</v>
      </c>
      <c r="E87">
        <v>16</v>
      </c>
      <c r="F87" t="s">
        <v>18</v>
      </c>
      <c r="G87" t="s">
        <v>17</v>
      </c>
      <c r="H87" t="s">
        <v>19</v>
      </c>
      <c r="I87" t="s">
        <v>19</v>
      </c>
      <c r="J87" t="s">
        <v>20</v>
      </c>
      <c r="K87" t="s">
        <v>20</v>
      </c>
      <c r="L87" t="s">
        <v>18</v>
      </c>
      <c r="M87" t="s">
        <v>20</v>
      </c>
      <c r="N87">
        <v>0</v>
      </c>
    </row>
    <row r="88" spans="1:14" x14ac:dyDescent="0.25">
      <c r="A88" t="s">
        <v>99</v>
      </c>
      <c r="B88" t="s">
        <v>44</v>
      </c>
      <c r="C88" t="str">
        <f t="shared" si="2"/>
        <v>RIVIERRECamille</v>
      </c>
      <c r="D88" t="s">
        <v>100</v>
      </c>
      <c r="E88">
        <v>10.5</v>
      </c>
      <c r="F88" t="s">
        <v>18</v>
      </c>
      <c r="G88" t="s">
        <v>17</v>
      </c>
      <c r="H88" t="s">
        <v>18</v>
      </c>
      <c r="I88" t="s">
        <v>19</v>
      </c>
      <c r="J88" t="s">
        <v>18</v>
      </c>
      <c r="K88" t="s">
        <v>20</v>
      </c>
      <c r="L88" t="s">
        <v>18</v>
      </c>
      <c r="M88" t="s">
        <v>20</v>
      </c>
      <c r="N88">
        <v>0</v>
      </c>
    </row>
    <row r="89" spans="1:14" x14ac:dyDescent="0.25">
      <c r="A89" t="s">
        <v>55</v>
      </c>
      <c r="B89" t="s">
        <v>56</v>
      </c>
      <c r="C89" t="str">
        <f t="shared" si="2"/>
        <v>ROGERTristan</v>
      </c>
      <c r="D89" t="s">
        <v>57</v>
      </c>
      <c r="E89">
        <v>8.5</v>
      </c>
      <c r="F89" t="s">
        <v>18</v>
      </c>
      <c r="G89" t="s">
        <v>18</v>
      </c>
      <c r="H89" t="s">
        <v>18</v>
      </c>
      <c r="I89" t="s">
        <v>19</v>
      </c>
      <c r="J89" t="s">
        <v>20</v>
      </c>
      <c r="K89" t="s">
        <v>20</v>
      </c>
      <c r="L89" t="s">
        <v>18</v>
      </c>
      <c r="M89" t="s">
        <v>18</v>
      </c>
      <c r="N89">
        <v>0</v>
      </c>
    </row>
    <row r="90" spans="1:14" x14ac:dyDescent="0.25">
      <c r="A90" t="s">
        <v>88</v>
      </c>
      <c r="B90" t="s">
        <v>89</v>
      </c>
      <c r="C90" t="str">
        <f t="shared" si="2"/>
        <v>ROLLANDHeloise</v>
      </c>
      <c r="D90" t="s">
        <v>90</v>
      </c>
      <c r="E90">
        <v>14</v>
      </c>
      <c r="F90" t="s">
        <v>17</v>
      </c>
      <c r="G90" t="s">
        <v>17</v>
      </c>
      <c r="H90" t="s">
        <v>19</v>
      </c>
      <c r="I90" t="s">
        <v>19</v>
      </c>
      <c r="J90" t="s">
        <v>20</v>
      </c>
      <c r="K90" t="s">
        <v>18</v>
      </c>
      <c r="L90" t="s">
        <v>17</v>
      </c>
      <c r="M90" t="s">
        <v>18</v>
      </c>
      <c r="N90">
        <v>0</v>
      </c>
    </row>
    <row r="91" spans="1:14" x14ac:dyDescent="0.25">
      <c r="A91" t="s">
        <v>70</v>
      </c>
      <c r="B91" t="s">
        <v>71</v>
      </c>
      <c r="C91" t="str">
        <f t="shared" si="2"/>
        <v>ROUGEGREZTom</v>
      </c>
      <c r="D91" t="s">
        <v>72</v>
      </c>
      <c r="E91">
        <v>8.5</v>
      </c>
      <c r="F91" t="s">
        <v>18</v>
      </c>
      <c r="G91" t="s">
        <v>18</v>
      </c>
      <c r="H91" t="s">
        <v>18</v>
      </c>
      <c r="I91" t="s">
        <v>19</v>
      </c>
      <c r="J91" t="s">
        <v>20</v>
      </c>
      <c r="K91" t="s">
        <v>18</v>
      </c>
      <c r="L91" t="s">
        <v>18</v>
      </c>
      <c r="M91" t="s">
        <v>20</v>
      </c>
      <c r="N91">
        <v>0</v>
      </c>
    </row>
    <row r="92" spans="1:14" x14ac:dyDescent="0.25">
      <c r="A92" t="s">
        <v>21</v>
      </c>
      <c r="B92" t="s">
        <v>22</v>
      </c>
      <c r="C92" t="str">
        <f t="shared" si="2"/>
        <v>SACAVINAntoine</v>
      </c>
      <c r="D92" t="s">
        <v>23</v>
      </c>
      <c r="E92">
        <v>16</v>
      </c>
      <c r="F92" t="s">
        <v>18</v>
      </c>
      <c r="G92" t="s">
        <v>17</v>
      </c>
      <c r="H92" t="s">
        <v>19</v>
      </c>
      <c r="I92" t="s">
        <v>19</v>
      </c>
      <c r="J92" t="s">
        <v>20</v>
      </c>
      <c r="K92" t="s">
        <v>20</v>
      </c>
      <c r="L92" t="s">
        <v>24</v>
      </c>
      <c r="M92" t="s">
        <v>20</v>
      </c>
      <c r="N92">
        <v>0</v>
      </c>
    </row>
    <row r="93" spans="1:14" x14ac:dyDescent="0.25">
      <c r="A93" t="s">
        <v>67</v>
      </c>
      <c r="B93" t="s">
        <v>68</v>
      </c>
      <c r="C93" t="str">
        <f t="shared" si="2"/>
        <v>SAMAINDiane</v>
      </c>
      <c r="D93" t="s">
        <v>69</v>
      </c>
      <c r="E93">
        <v>12.5</v>
      </c>
      <c r="F93" t="s">
        <v>17</v>
      </c>
      <c r="G93" t="s">
        <v>17</v>
      </c>
      <c r="H93" t="s">
        <v>19</v>
      </c>
      <c r="I93" t="s">
        <v>18</v>
      </c>
      <c r="J93" t="s">
        <v>20</v>
      </c>
      <c r="K93" t="s">
        <v>20</v>
      </c>
      <c r="L93" t="s">
        <v>24</v>
      </c>
      <c r="M93" t="s">
        <v>18</v>
      </c>
      <c r="N93">
        <v>0</v>
      </c>
    </row>
    <row r="94" spans="1:14" x14ac:dyDescent="0.25">
      <c r="A94" t="s">
        <v>94</v>
      </c>
      <c r="B94" t="s">
        <v>95</v>
      </c>
      <c r="C94" t="str">
        <f t="shared" si="2"/>
        <v>SAMPERSLucile</v>
      </c>
      <c r="D94" t="s">
        <v>96</v>
      </c>
      <c r="E94">
        <v>7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17</v>
      </c>
      <c r="M94" t="s">
        <v>20</v>
      </c>
      <c r="N94">
        <v>0</v>
      </c>
    </row>
    <row r="95" spans="1:14" x14ac:dyDescent="0.25">
      <c r="A95" t="s">
        <v>128</v>
      </c>
      <c r="B95" t="s">
        <v>129</v>
      </c>
      <c r="C95" t="str">
        <f t="shared" si="2"/>
        <v>SEMBLATMarie</v>
      </c>
      <c r="D95" t="s">
        <v>130</v>
      </c>
      <c r="E95">
        <v>13</v>
      </c>
      <c r="F95" t="s">
        <v>17</v>
      </c>
      <c r="G95" t="s">
        <v>17</v>
      </c>
      <c r="H95" t="s">
        <v>18</v>
      </c>
      <c r="I95" t="s">
        <v>18</v>
      </c>
      <c r="J95" t="s">
        <v>20</v>
      </c>
      <c r="K95" t="s">
        <v>20</v>
      </c>
      <c r="L95" t="s">
        <v>18</v>
      </c>
      <c r="M95" t="s">
        <v>20</v>
      </c>
      <c r="N95">
        <v>0</v>
      </c>
    </row>
    <row r="96" spans="1:14" x14ac:dyDescent="0.25">
      <c r="A96" t="s">
        <v>79</v>
      </c>
      <c r="B96" t="s">
        <v>80</v>
      </c>
      <c r="C96" t="str">
        <f t="shared" si="2"/>
        <v>SEPTIERNinon</v>
      </c>
      <c r="D96" t="s">
        <v>81</v>
      </c>
      <c r="E96">
        <v>8</v>
      </c>
      <c r="F96" t="s">
        <v>18</v>
      </c>
      <c r="G96" t="s">
        <v>17</v>
      </c>
      <c r="H96" t="s">
        <v>18</v>
      </c>
      <c r="I96" t="s">
        <v>18</v>
      </c>
      <c r="J96" t="s">
        <v>20</v>
      </c>
      <c r="K96" t="s">
        <v>20</v>
      </c>
      <c r="L96" t="s">
        <v>18</v>
      </c>
      <c r="M96" t="s">
        <v>18</v>
      </c>
      <c r="N96">
        <v>0</v>
      </c>
    </row>
    <row r="97" spans="1:14" x14ac:dyDescent="0.25">
      <c r="A97" t="s">
        <v>40</v>
      </c>
      <c r="B97" t="s">
        <v>41</v>
      </c>
      <c r="C97" t="str">
        <f t="shared" si="2"/>
        <v>STERINValentin</v>
      </c>
      <c r="D97" t="s">
        <v>42</v>
      </c>
      <c r="E97">
        <v>14</v>
      </c>
      <c r="F97" t="s">
        <v>18</v>
      </c>
      <c r="G97" t="s">
        <v>18</v>
      </c>
      <c r="H97" t="s">
        <v>19</v>
      </c>
      <c r="I97" t="s">
        <v>19</v>
      </c>
      <c r="J97" t="s">
        <v>20</v>
      </c>
      <c r="K97" t="s">
        <v>20</v>
      </c>
      <c r="L97" t="s">
        <v>18</v>
      </c>
      <c r="M97" t="s">
        <v>20</v>
      </c>
      <c r="N97">
        <v>0</v>
      </c>
    </row>
    <row r="98" spans="1:14" x14ac:dyDescent="0.25">
      <c r="A98" t="s">
        <v>112</v>
      </c>
      <c r="B98" t="s">
        <v>113</v>
      </c>
      <c r="C98" t="str">
        <f t="shared" ref="C98:C111" si="3">A98&amp;B98</f>
        <v>TAPPRESTLily</v>
      </c>
      <c r="D98" t="s">
        <v>114</v>
      </c>
      <c r="E98">
        <v>8</v>
      </c>
      <c r="F98" t="s">
        <v>17</v>
      </c>
      <c r="G98" t="s">
        <v>18</v>
      </c>
      <c r="H98" t="s">
        <v>18</v>
      </c>
      <c r="I98" t="s">
        <v>18</v>
      </c>
      <c r="J98" t="s">
        <v>20</v>
      </c>
      <c r="K98" t="s">
        <v>20</v>
      </c>
      <c r="L98" t="s">
        <v>24</v>
      </c>
      <c r="M98" t="s">
        <v>18</v>
      </c>
      <c r="N98">
        <v>0</v>
      </c>
    </row>
    <row r="99" spans="1:14" x14ac:dyDescent="0.25">
      <c r="A99" t="s">
        <v>145</v>
      </c>
      <c r="B99" t="s">
        <v>146</v>
      </c>
      <c r="C99" t="str">
        <f t="shared" si="3"/>
        <v>TELLIERMaxime</v>
      </c>
      <c r="D99" t="s">
        <v>147</v>
      </c>
      <c r="E99">
        <v>9</v>
      </c>
      <c r="F99" t="s">
        <v>18</v>
      </c>
      <c r="G99" t="s">
        <v>18</v>
      </c>
      <c r="H99" t="s">
        <v>18</v>
      </c>
      <c r="I99" t="s">
        <v>18</v>
      </c>
      <c r="J99" t="s">
        <v>20</v>
      </c>
      <c r="K99" t="s">
        <v>20</v>
      </c>
      <c r="L99" t="s">
        <v>18</v>
      </c>
      <c r="M99" t="s">
        <v>20</v>
      </c>
      <c r="N99">
        <v>0</v>
      </c>
    </row>
    <row r="100" spans="1:14" x14ac:dyDescent="0.25">
      <c r="A100" t="s">
        <v>131</v>
      </c>
      <c r="B100" t="s">
        <v>132</v>
      </c>
      <c r="C100" t="str">
        <f t="shared" si="3"/>
        <v>THIREEmeline</v>
      </c>
      <c r="D100" t="s">
        <v>133</v>
      </c>
      <c r="E100">
        <v>6</v>
      </c>
      <c r="F100" t="s">
        <v>18</v>
      </c>
      <c r="G100" t="s">
        <v>18</v>
      </c>
      <c r="H100" t="s">
        <v>18</v>
      </c>
      <c r="I100" t="s">
        <v>18</v>
      </c>
      <c r="J100" t="s">
        <v>20</v>
      </c>
      <c r="K100" t="s">
        <v>20</v>
      </c>
      <c r="L100" t="s">
        <v>18</v>
      </c>
      <c r="M100" t="s">
        <v>18</v>
      </c>
      <c r="N100">
        <v>0</v>
      </c>
    </row>
    <row r="101" spans="1:14" x14ac:dyDescent="0.25">
      <c r="A101" t="s">
        <v>131</v>
      </c>
      <c r="B101" t="s">
        <v>132</v>
      </c>
      <c r="C101" t="str">
        <f t="shared" si="3"/>
        <v>THIREEmeline</v>
      </c>
      <c r="D101" t="s">
        <v>311</v>
      </c>
      <c r="E101">
        <v>0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1</v>
      </c>
    </row>
    <row r="102" spans="1:14" x14ac:dyDescent="0.25">
      <c r="A102" t="s">
        <v>166</v>
      </c>
      <c r="B102" t="s">
        <v>167</v>
      </c>
      <c r="C102" t="str">
        <f t="shared" si="3"/>
        <v>TRAOREYelina Nissy Alison</v>
      </c>
      <c r="D102" t="s">
        <v>168</v>
      </c>
      <c r="E102">
        <v>12</v>
      </c>
      <c r="F102" t="s">
        <v>17</v>
      </c>
      <c r="G102" t="s">
        <v>18</v>
      </c>
      <c r="H102" t="s">
        <v>19</v>
      </c>
      <c r="I102" t="s">
        <v>19</v>
      </c>
      <c r="J102" t="s">
        <v>20</v>
      </c>
      <c r="K102" t="s">
        <v>18</v>
      </c>
      <c r="L102" t="s">
        <v>17</v>
      </c>
      <c r="M102" t="s">
        <v>18</v>
      </c>
      <c r="N102">
        <v>0</v>
      </c>
    </row>
    <row r="103" spans="1:14" x14ac:dyDescent="0.25">
      <c r="A103" t="s">
        <v>58</v>
      </c>
      <c r="B103" t="s">
        <v>59</v>
      </c>
      <c r="C103" t="str">
        <f t="shared" si="3"/>
        <v>TROLLERemi</v>
      </c>
      <c r="D103" t="s">
        <v>60</v>
      </c>
      <c r="E103">
        <v>8.5</v>
      </c>
      <c r="F103" t="s">
        <v>18</v>
      </c>
      <c r="G103" t="s">
        <v>18</v>
      </c>
      <c r="H103" t="s">
        <v>19</v>
      </c>
      <c r="I103" t="s">
        <v>18</v>
      </c>
      <c r="J103" t="s">
        <v>20</v>
      </c>
      <c r="K103" t="s">
        <v>20</v>
      </c>
      <c r="L103" t="s">
        <v>18</v>
      </c>
      <c r="M103" t="s">
        <v>18</v>
      </c>
      <c r="N103">
        <v>0</v>
      </c>
    </row>
    <row r="104" spans="1:14" x14ac:dyDescent="0.25">
      <c r="A104" t="s">
        <v>46</v>
      </c>
      <c r="B104" t="s">
        <v>47</v>
      </c>
      <c r="C104" t="str">
        <f t="shared" si="3"/>
        <v>TROYJosephine</v>
      </c>
      <c r="D104" t="s">
        <v>48</v>
      </c>
      <c r="E104">
        <v>10.5</v>
      </c>
      <c r="F104" t="s">
        <v>17</v>
      </c>
      <c r="G104" t="s">
        <v>18</v>
      </c>
      <c r="H104" t="s">
        <v>19</v>
      </c>
      <c r="I104" t="s">
        <v>18</v>
      </c>
      <c r="J104" t="s">
        <v>18</v>
      </c>
      <c r="K104" t="s">
        <v>20</v>
      </c>
      <c r="L104" t="s">
        <v>18</v>
      </c>
      <c r="M104" t="s">
        <v>20</v>
      </c>
      <c r="N104">
        <v>0</v>
      </c>
    </row>
    <row r="105" spans="1:14" x14ac:dyDescent="0.25">
      <c r="A105" t="s">
        <v>52</v>
      </c>
      <c r="B105" t="s">
        <v>53</v>
      </c>
      <c r="C105" t="str">
        <f t="shared" si="3"/>
        <v>VANBERTENLeo</v>
      </c>
      <c r="D105" t="s">
        <v>54</v>
      </c>
      <c r="E105">
        <v>7</v>
      </c>
      <c r="F105" t="s">
        <v>17</v>
      </c>
      <c r="G105" t="s">
        <v>18</v>
      </c>
      <c r="H105" t="s">
        <v>18</v>
      </c>
      <c r="I105" t="s">
        <v>18</v>
      </c>
      <c r="J105" t="s">
        <v>20</v>
      </c>
      <c r="K105" t="s">
        <v>18</v>
      </c>
      <c r="L105" t="s">
        <v>17</v>
      </c>
      <c r="M105" t="s">
        <v>18</v>
      </c>
      <c r="N105">
        <v>0</v>
      </c>
    </row>
    <row r="106" spans="1:14" x14ac:dyDescent="0.25">
      <c r="A106" t="s">
        <v>84</v>
      </c>
      <c r="B106" t="s">
        <v>29</v>
      </c>
      <c r="C106" t="str">
        <f t="shared" si="3"/>
        <v>VAVASSEURCharlotte</v>
      </c>
      <c r="D106" t="s">
        <v>85</v>
      </c>
      <c r="E106">
        <v>10.5</v>
      </c>
      <c r="F106" t="s">
        <v>18</v>
      </c>
      <c r="G106" t="s">
        <v>18</v>
      </c>
      <c r="H106" t="s">
        <v>18</v>
      </c>
      <c r="I106" t="s">
        <v>19</v>
      </c>
      <c r="J106" t="s">
        <v>18</v>
      </c>
      <c r="K106" t="s">
        <v>20</v>
      </c>
      <c r="L106" t="s">
        <v>17</v>
      </c>
      <c r="M106" t="s">
        <v>20</v>
      </c>
      <c r="N106">
        <v>0</v>
      </c>
    </row>
    <row r="107" spans="1:14" x14ac:dyDescent="0.25">
      <c r="A107" t="s">
        <v>109</v>
      </c>
      <c r="B107" t="s">
        <v>110</v>
      </c>
      <c r="C107" t="str">
        <f t="shared" si="3"/>
        <v>VECTENAuguste</v>
      </c>
      <c r="D107" t="s">
        <v>111</v>
      </c>
      <c r="E107">
        <v>9</v>
      </c>
      <c r="F107" t="s">
        <v>18</v>
      </c>
      <c r="G107" t="s">
        <v>18</v>
      </c>
      <c r="H107" t="s">
        <v>18</v>
      </c>
      <c r="I107" t="s">
        <v>18</v>
      </c>
      <c r="J107" t="s">
        <v>20</v>
      </c>
      <c r="K107" t="s">
        <v>20</v>
      </c>
      <c r="L107" t="s">
        <v>18</v>
      </c>
      <c r="M107" t="s">
        <v>20</v>
      </c>
      <c r="N107">
        <v>0</v>
      </c>
    </row>
    <row r="108" spans="1:14" x14ac:dyDescent="0.25">
      <c r="A108" t="s">
        <v>136</v>
      </c>
      <c r="B108" t="s">
        <v>137</v>
      </c>
      <c r="C108" t="str">
        <f t="shared" si="3"/>
        <v>VIETBaptiste</v>
      </c>
      <c r="D108" t="s">
        <v>138</v>
      </c>
      <c r="E108">
        <v>3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20</v>
      </c>
      <c r="L108" t="s">
        <v>18</v>
      </c>
      <c r="M108" t="s">
        <v>18</v>
      </c>
      <c r="N108">
        <v>0</v>
      </c>
    </row>
    <row r="109" spans="1:14" x14ac:dyDescent="0.25">
      <c r="A109" t="s">
        <v>139</v>
      </c>
      <c r="B109" t="s">
        <v>140</v>
      </c>
      <c r="C109" t="str">
        <f t="shared" si="3"/>
        <v>VINCANTManon</v>
      </c>
      <c r="D109" t="s">
        <v>141</v>
      </c>
      <c r="E109">
        <v>10.5</v>
      </c>
      <c r="F109" t="s">
        <v>18</v>
      </c>
      <c r="G109" t="s">
        <v>18</v>
      </c>
      <c r="H109" t="s">
        <v>18</v>
      </c>
      <c r="I109" t="s">
        <v>19</v>
      </c>
      <c r="J109" t="s">
        <v>18</v>
      </c>
      <c r="K109" t="s">
        <v>20</v>
      </c>
      <c r="L109" t="s">
        <v>17</v>
      </c>
      <c r="M109" t="s">
        <v>20</v>
      </c>
      <c r="N109">
        <v>0</v>
      </c>
    </row>
    <row r="110" spans="1:14" x14ac:dyDescent="0.25">
      <c r="A110" t="s">
        <v>61</v>
      </c>
      <c r="B110" t="s">
        <v>62</v>
      </c>
      <c r="C110" t="str">
        <f t="shared" si="3"/>
        <v>WROLYK-LHERMITTEHugo</v>
      </c>
      <c r="D110" t="s">
        <v>63</v>
      </c>
      <c r="E110">
        <v>8</v>
      </c>
      <c r="F110" t="s">
        <v>18</v>
      </c>
      <c r="G110" t="s">
        <v>18</v>
      </c>
      <c r="H110" t="s">
        <v>18</v>
      </c>
      <c r="I110" t="s">
        <v>18</v>
      </c>
      <c r="J110" t="s">
        <v>20</v>
      </c>
      <c r="K110" t="s">
        <v>20</v>
      </c>
      <c r="L110" t="s">
        <v>17</v>
      </c>
      <c r="M110" t="s">
        <v>18</v>
      </c>
      <c r="N110">
        <v>0</v>
      </c>
    </row>
    <row r="111" spans="1:14" x14ac:dyDescent="0.25">
      <c r="A111" t="s">
        <v>120</v>
      </c>
      <c r="B111" t="s">
        <v>26</v>
      </c>
      <c r="C111" t="str">
        <f t="shared" si="3"/>
        <v>ZANG ATANGANAAnais</v>
      </c>
      <c r="D111" t="s">
        <v>121</v>
      </c>
      <c r="E111">
        <v>13.5</v>
      </c>
      <c r="F111" t="s">
        <v>17</v>
      </c>
      <c r="G111" t="s">
        <v>18</v>
      </c>
      <c r="H111" t="s">
        <v>18</v>
      </c>
      <c r="I111" t="s">
        <v>19</v>
      </c>
      <c r="J111" t="s">
        <v>20</v>
      </c>
      <c r="K111" t="s">
        <v>20</v>
      </c>
      <c r="L111" t="s">
        <v>24</v>
      </c>
      <c r="M111" t="s">
        <v>20</v>
      </c>
      <c r="N111">
        <v>0</v>
      </c>
    </row>
  </sheetData>
  <autoFilter ref="A1:N1" xr:uid="{D1CEF3C5-7E0A-423F-AA53-D222D41ABEC6}">
    <sortState xmlns:xlrd2="http://schemas.microsoft.com/office/spreadsheetml/2017/richdata2" ref="A2:N111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DFE1-D6CA-4066-BD34-A7438300C4AB}">
  <sheetPr codeName="Feuil2">
    <tabColor theme="4" tint="0.39997558519241921"/>
  </sheetPr>
  <dimension ref="A1:N51"/>
  <sheetViews>
    <sheetView workbookViewId="0">
      <selection activeCell="B15" sqref="B15"/>
    </sheetView>
  </sheetViews>
  <sheetFormatPr baseColWidth="10" defaultColWidth="11.42578125" defaultRowHeight="15" x14ac:dyDescent="0.25"/>
  <cols>
    <col min="1" max="1" width="18.42578125" bestFit="1" customWidth="1"/>
    <col min="2" max="2" width="11.140625" bestFit="1" customWidth="1"/>
    <col min="3" max="3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263</v>
      </c>
      <c r="B2" t="s">
        <v>264</v>
      </c>
      <c r="C2" t="str">
        <f t="shared" ref="C2:C33" si="0">A2&amp;B2</f>
        <v>ANSARTJulie</v>
      </c>
      <c r="D2" t="s">
        <v>331</v>
      </c>
      <c r="E2" s="1">
        <v>7.5</v>
      </c>
      <c r="F2">
        <v>2</v>
      </c>
      <c r="G2">
        <v>0</v>
      </c>
      <c r="H2">
        <v>0</v>
      </c>
      <c r="I2">
        <v>2.5</v>
      </c>
      <c r="J2">
        <v>0</v>
      </c>
      <c r="K2">
        <v>0</v>
      </c>
      <c r="L2">
        <v>0</v>
      </c>
      <c r="M2">
        <v>3</v>
      </c>
      <c r="N2">
        <v>0</v>
      </c>
    </row>
    <row r="3" spans="1:14" x14ac:dyDescent="0.25">
      <c r="A3" t="s">
        <v>291</v>
      </c>
      <c r="B3" t="s">
        <v>292</v>
      </c>
      <c r="C3" t="str">
        <f t="shared" si="0"/>
        <v>ARNOULTEsteban</v>
      </c>
      <c r="D3" t="s">
        <v>348</v>
      </c>
      <c r="E3" s="1">
        <v>10</v>
      </c>
      <c r="F3">
        <v>2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</row>
    <row r="4" spans="1:14" x14ac:dyDescent="0.25">
      <c r="A4" t="s">
        <v>199</v>
      </c>
      <c r="B4" t="s">
        <v>22</v>
      </c>
      <c r="C4" t="str">
        <f t="shared" si="0"/>
        <v>BARABEAntoine</v>
      </c>
      <c r="D4" t="s">
        <v>350</v>
      </c>
      <c r="E4" s="1">
        <v>11</v>
      </c>
      <c r="F4">
        <v>2</v>
      </c>
      <c r="G4">
        <v>0</v>
      </c>
      <c r="H4">
        <v>0</v>
      </c>
      <c r="I4">
        <v>0</v>
      </c>
      <c r="J4">
        <v>3</v>
      </c>
      <c r="K4">
        <v>3</v>
      </c>
      <c r="L4" t="s">
        <v>24</v>
      </c>
      <c r="M4">
        <v>3</v>
      </c>
      <c r="N4">
        <v>0</v>
      </c>
    </row>
    <row r="5" spans="1:14" x14ac:dyDescent="0.25">
      <c r="A5" t="s">
        <v>325</v>
      </c>
      <c r="B5" t="s">
        <v>326</v>
      </c>
      <c r="C5" t="str">
        <f t="shared" si="0"/>
        <v>BOSTYNMaewan</v>
      </c>
      <c r="D5" t="s">
        <v>327</v>
      </c>
      <c r="E5" s="1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3</v>
      </c>
      <c r="N5">
        <v>0</v>
      </c>
    </row>
    <row r="6" spans="1:14" x14ac:dyDescent="0.25">
      <c r="A6" t="s">
        <v>240</v>
      </c>
      <c r="B6" t="s">
        <v>62</v>
      </c>
      <c r="C6" t="str">
        <f t="shared" si="0"/>
        <v>CARETTEHugo</v>
      </c>
      <c r="D6" t="s">
        <v>332</v>
      </c>
      <c r="E6" s="1">
        <v>7.5</v>
      </c>
      <c r="F6">
        <v>0</v>
      </c>
      <c r="G6">
        <v>0</v>
      </c>
      <c r="H6">
        <v>2.5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</row>
    <row r="7" spans="1:14" x14ac:dyDescent="0.25">
      <c r="A7" t="s">
        <v>257</v>
      </c>
      <c r="B7" t="s">
        <v>258</v>
      </c>
      <c r="C7" t="str">
        <f t="shared" si="0"/>
        <v>CATHEAUAgathe</v>
      </c>
      <c r="D7" t="s">
        <v>349</v>
      </c>
      <c r="E7" s="1">
        <v>10.5</v>
      </c>
      <c r="F7">
        <v>2</v>
      </c>
      <c r="G7">
        <v>0</v>
      </c>
      <c r="H7">
        <v>2.5</v>
      </c>
      <c r="I7">
        <v>0</v>
      </c>
      <c r="J7">
        <v>3</v>
      </c>
      <c r="K7">
        <v>3</v>
      </c>
      <c r="L7">
        <v>0</v>
      </c>
      <c r="M7">
        <v>0</v>
      </c>
      <c r="N7">
        <v>0</v>
      </c>
    </row>
    <row r="8" spans="1:14" x14ac:dyDescent="0.25">
      <c r="A8" t="s">
        <v>242</v>
      </c>
      <c r="B8" t="s">
        <v>149</v>
      </c>
      <c r="C8" t="str">
        <f t="shared" si="0"/>
        <v>CHAMPIGNONLouise</v>
      </c>
      <c r="D8" t="s">
        <v>359</v>
      </c>
      <c r="E8" s="1">
        <v>13</v>
      </c>
      <c r="F8">
        <v>2</v>
      </c>
      <c r="G8">
        <v>2</v>
      </c>
      <c r="H8" t="s">
        <v>24</v>
      </c>
      <c r="I8">
        <v>0</v>
      </c>
      <c r="J8">
        <v>3</v>
      </c>
      <c r="K8">
        <v>3</v>
      </c>
      <c r="L8" t="s">
        <v>24</v>
      </c>
      <c r="M8">
        <v>3</v>
      </c>
      <c r="N8">
        <v>0</v>
      </c>
    </row>
    <row r="9" spans="1:14" x14ac:dyDescent="0.25">
      <c r="A9" t="s">
        <v>333</v>
      </c>
      <c r="B9" t="s">
        <v>334</v>
      </c>
      <c r="C9" t="str">
        <f t="shared" si="0"/>
        <v>COLOMBSolane</v>
      </c>
      <c r="D9" t="s">
        <v>335</v>
      </c>
      <c r="E9" s="1">
        <v>7.5</v>
      </c>
      <c r="F9">
        <v>2</v>
      </c>
      <c r="G9">
        <v>0</v>
      </c>
      <c r="H9">
        <v>0</v>
      </c>
      <c r="I9">
        <v>2.5</v>
      </c>
      <c r="J9">
        <v>0</v>
      </c>
      <c r="K9">
        <v>3</v>
      </c>
      <c r="L9" t="s">
        <v>24</v>
      </c>
      <c r="M9">
        <v>0</v>
      </c>
      <c r="N9">
        <v>0</v>
      </c>
    </row>
    <row r="10" spans="1:14" x14ac:dyDescent="0.25">
      <c r="A10" t="s">
        <v>249</v>
      </c>
      <c r="B10" t="s">
        <v>214</v>
      </c>
      <c r="C10" t="str">
        <f t="shared" si="0"/>
        <v>DARRASCharles</v>
      </c>
      <c r="D10" t="s">
        <v>353</v>
      </c>
      <c r="E10" s="1">
        <v>12</v>
      </c>
      <c r="F10">
        <v>2</v>
      </c>
      <c r="G10">
        <v>2</v>
      </c>
      <c r="H10">
        <v>0</v>
      </c>
      <c r="I10">
        <v>0</v>
      </c>
      <c r="J10">
        <v>3</v>
      </c>
      <c r="K10">
        <v>0</v>
      </c>
      <c r="L10">
        <v>2</v>
      </c>
      <c r="M10">
        <v>3</v>
      </c>
      <c r="N10">
        <v>0</v>
      </c>
    </row>
    <row r="11" spans="1:14" x14ac:dyDescent="0.25">
      <c r="A11" t="s">
        <v>223</v>
      </c>
      <c r="B11" t="s">
        <v>226</v>
      </c>
      <c r="C11" t="str">
        <f t="shared" si="0"/>
        <v>DEBOUDTGatien</v>
      </c>
      <c r="D11" t="s">
        <v>354</v>
      </c>
      <c r="E11" s="1">
        <v>12.5</v>
      </c>
      <c r="F11">
        <v>2</v>
      </c>
      <c r="G11">
        <v>0</v>
      </c>
      <c r="H11">
        <v>0</v>
      </c>
      <c r="I11">
        <v>2.5</v>
      </c>
      <c r="J11">
        <v>3</v>
      </c>
      <c r="K11">
        <v>0</v>
      </c>
      <c r="L11">
        <v>2</v>
      </c>
      <c r="M11">
        <v>3</v>
      </c>
      <c r="N11">
        <v>0</v>
      </c>
    </row>
    <row r="12" spans="1:14" x14ac:dyDescent="0.25">
      <c r="A12" t="s">
        <v>196</v>
      </c>
      <c r="B12" t="s">
        <v>197</v>
      </c>
      <c r="C12" t="str">
        <f t="shared" si="0"/>
        <v>DEMESYEnguerrand</v>
      </c>
      <c r="D12" t="s">
        <v>315</v>
      </c>
      <c r="E12" s="1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</row>
    <row r="13" spans="1:14" x14ac:dyDescent="0.25">
      <c r="A13" t="s">
        <v>237</v>
      </c>
      <c r="B13" t="s">
        <v>238</v>
      </c>
      <c r="C13" t="str">
        <f t="shared" si="0"/>
        <v>DEPARISVictor</v>
      </c>
      <c r="D13" t="s">
        <v>338</v>
      </c>
      <c r="E13" s="1">
        <v>8</v>
      </c>
      <c r="F13">
        <v>2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3</v>
      </c>
      <c r="N13">
        <v>0</v>
      </c>
    </row>
    <row r="14" spans="1:14" x14ac:dyDescent="0.25">
      <c r="A14" t="s">
        <v>296</v>
      </c>
      <c r="B14" t="s">
        <v>297</v>
      </c>
      <c r="C14" t="str">
        <f t="shared" si="0"/>
        <v>DJEDANEMNoe</v>
      </c>
      <c r="D14" t="s">
        <v>364</v>
      </c>
      <c r="E14" s="1">
        <v>15</v>
      </c>
      <c r="F14">
        <v>2</v>
      </c>
      <c r="G14">
        <v>0</v>
      </c>
      <c r="H14">
        <v>2.5</v>
      </c>
      <c r="I14">
        <v>2.5</v>
      </c>
      <c r="J14">
        <v>3</v>
      </c>
      <c r="K14">
        <v>0</v>
      </c>
      <c r="L14">
        <v>2</v>
      </c>
      <c r="M14">
        <v>3</v>
      </c>
      <c r="N14">
        <v>0</v>
      </c>
    </row>
    <row r="15" spans="1:14" x14ac:dyDescent="0.25">
      <c r="A15" t="s">
        <v>299</v>
      </c>
      <c r="B15" t="s">
        <v>264</v>
      </c>
      <c r="C15" t="str">
        <f t="shared" si="0"/>
        <v>DUMAS-VINCENTJulie</v>
      </c>
      <c r="D15" t="s">
        <v>368</v>
      </c>
      <c r="E15">
        <v>18</v>
      </c>
      <c r="F15">
        <v>2</v>
      </c>
      <c r="G15">
        <v>0</v>
      </c>
      <c r="H15">
        <v>2.5</v>
      </c>
      <c r="I15">
        <v>2.5</v>
      </c>
      <c r="J15">
        <v>3</v>
      </c>
      <c r="K15">
        <v>3</v>
      </c>
      <c r="L15">
        <v>2</v>
      </c>
      <c r="M15">
        <v>3</v>
      </c>
      <c r="N15">
        <v>1</v>
      </c>
    </row>
    <row r="16" spans="1:14" x14ac:dyDescent="0.25">
      <c r="A16" t="s">
        <v>172</v>
      </c>
      <c r="B16" t="s">
        <v>173</v>
      </c>
      <c r="C16" t="str">
        <f t="shared" si="0"/>
        <v>DUPRELilou</v>
      </c>
      <c r="D16" t="s">
        <v>351</v>
      </c>
      <c r="E16" s="1">
        <v>11</v>
      </c>
      <c r="F16">
        <v>0</v>
      </c>
      <c r="G16">
        <v>0</v>
      </c>
      <c r="H16">
        <v>2.5</v>
      </c>
      <c r="I16">
        <v>2.5</v>
      </c>
      <c r="J16">
        <v>3</v>
      </c>
      <c r="K16">
        <v>0</v>
      </c>
      <c r="L16" t="s">
        <v>24</v>
      </c>
      <c r="M16">
        <v>3</v>
      </c>
      <c r="N16">
        <v>0</v>
      </c>
    </row>
    <row r="17" spans="1:14" x14ac:dyDescent="0.25">
      <c r="A17" t="s">
        <v>180</v>
      </c>
      <c r="B17" t="s">
        <v>181</v>
      </c>
      <c r="C17" t="str">
        <f t="shared" si="0"/>
        <v>ENTINGERGregoire</v>
      </c>
      <c r="D17" t="s">
        <v>345</v>
      </c>
      <c r="E17" s="1">
        <v>9</v>
      </c>
      <c r="F17">
        <v>0</v>
      </c>
      <c r="G17">
        <v>0</v>
      </c>
      <c r="H17" t="s">
        <v>24</v>
      </c>
      <c r="I17" t="s">
        <v>24</v>
      </c>
      <c r="J17">
        <v>3</v>
      </c>
      <c r="K17">
        <v>3</v>
      </c>
      <c r="L17">
        <v>0</v>
      </c>
      <c r="M17">
        <v>3</v>
      </c>
      <c r="N17">
        <v>0</v>
      </c>
    </row>
    <row r="18" spans="1:14" x14ac:dyDescent="0.25">
      <c r="A18" t="s">
        <v>285</v>
      </c>
      <c r="B18" t="s">
        <v>286</v>
      </c>
      <c r="C18" t="str">
        <f t="shared" si="0"/>
        <v>FAUCHERMartin</v>
      </c>
      <c r="D18" t="s">
        <v>329</v>
      </c>
      <c r="E18" s="1">
        <v>7</v>
      </c>
      <c r="F18">
        <v>2</v>
      </c>
      <c r="G18">
        <v>2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</row>
    <row r="19" spans="1:14" x14ac:dyDescent="0.25">
      <c r="A19" t="s">
        <v>300</v>
      </c>
      <c r="B19" t="s">
        <v>301</v>
      </c>
      <c r="C19" t="str">
        <f t="shared" si="0"/>
        <v>GANGNITOCassandre</v>
      </c>
      <c r="D19" t="s">
        <v>225</v>
      </c>
      <c r="E19" s="1">
        <v>8.5</v>
      </c>
      <c r="F19">
        <v>0</v>
      </c>
      <c r="G19">
        <v>0</v>
      </c>
      <c r="H19">
        <v>2.5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</row>
    <row r="20" spans="1:14" x14ac:dyDescent="0.25">
      <c r="A20" t="s">
        <v>220</v>
      </c>
      <c r="B20" t="s">
        <v>221</v>
      </c>
      <c r="C20" t="str">
        <f t="shared" si="0"/>
        <v>GARROTMathis</v>
      </c>
      <c r="D20" t="s">
        <v>313</v>
      </c>
      <c r="E20" s="1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201</v>
      </c>
      <c r="B21" t="s">
        <v>202</v>
      </c>
      <c r="C21" t="str">
        <f t="shared" si="0"/>
        <v>HARIR-FOROUCHAugustin</v>
      </c>
      <c r="D21" t="s">
        <v>121</v>
      </c>
      <c r="E21" s="1">
        <v>9.5</v>
      </c>
      <c r="F21">
        <v>0</v>
      </c>
      <c r="G21">
        <v>2</v>
      </c>
      <c r="H21">
        <v>0</v>
      </c>
      <c r="I21">
        <v>2.5</v>
      </c>
      <c r="J21">
        <v>0</v>
      </c>
      <c r="K21">
        <v>0</v>
      </c>
      <c r="L21">
        <v>2</v>
      </c>
      <c r="M21">
        <v>3</v>
      </c>
      <c r="N21">
        <v>0</v>
      </c>
    </row>
    <row r="22" spans="1:14" x14ac:dyDescent="0.25">
      <c r="A22" t="s">
        <v>252</v>
      </c>
      <c r="B22" t="s">
        <v>253</v>
      </c>
      <c r="C22" t="str">
        <f t="shared" si="0"/>
        <v>HERMANTAnaelle</v>
      </c>
      <c r="D22" t="s">
        <v>343</v>
      </c>
      <c r="E22" s="1">
        <v>8.5</v>
      </c>
      <c r="F22">
        <v>0</v>
      </c>
      <c r="G22">
        <v>0</v>
      </c>
      <c r="H22">
        <v>2.5</v>
      </c>
      <c r="I22">
        <v>0</v>
      </c>
      <c r="J22">
        <v>3</v>
      </c>
      <c r="K22">
        <v>3</v>
      </c>
      <c r="L22">
        <v>0</v>
      </c>
      <c r="M22">
        <v>0</v>
      </c>
      <c r="N22">
        <v>0</v>
      </c>
    </row>
    <row r="23" spans="1:14" x14ac:dyDescent="0.25">
      <c r="A23" t="s">
        <v>234</v>
      </c>
      <c r="B23" t="s">
        <v>235</v>
      </c>
      <c r="C23" t="str">
        <f t="shared" si="0"/>
        <v>HUBERTRonan</v>
      </c>
      <c r="D23" t="s">
        <v>316</v>
      </c>
      <c r="E23" s="1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</row>
    <row r="24" spans="1:14" x14ac:dyDescent="0.25">
      <c r="A24" t="s">
        <v>97</v>
      </c>
      <c r="B24" t="s">
        <v>32</v>
      </c>
      <c r="C24" t="str">
        <f t="shared" si="0"/>
        <v>LANGLETJean</v>
      </c>
      <c r="D24" t="s">
        <v>339</v>
      </c>
      <c r="E24" s="1">
        <v>8</v>
      </c>
      <c r="F24">
        <v>0</v>
      </c>
      <c r="G24">
        <v>2</v>
      </c>
      <c r="H24">
        <v>0</v>
      </c>
      <c r="I24">
        <v>0</v>
      </c>
      <c r="J24">
        <v>0</v>
      </c>
      <c r="K24">
        <v>3</v>
      </c>
      <c r="L24">
        <v>0</v>
      </c>
      <c r="M24">
        <v>3</v>
      </c>
      <c r="N24">
        <v>0</v>
      </c>
    </row>
    <row r="25" spans="1:14" x14ac:dyDescent="0.25">
      <c r="A25" t="s">
        <v>366</v>
      </c>
      <c r="B25" t="s">
        <v>15</v>
      </c>
      <c r="C25" t="str">
        <f t="shared" si="0"/>
        <v>LARCHEVEQUERobin</v>
      </c>
      <c r="D25" t="s">
        <v>367</v>
      </c>
      <c r="E25" s="1">
        <v>17</v>
      </c>
      <c r="F25">
        <v>2</v>
      </c>
      <c r="G25">
        <v>2</v>
      </c>
      <c r="H25">
        <v>2.5</v>
      </c>
      <c r="I25">
        <v>2.5</v>
      </c>
      <c r="J25">
        <v>0</v>
      </c>
      <c r="K25">
        <v>3</v>
      </c>
      <c r="L25">
        <v>2</v>
      </c>
      <c r="M25">
        <v>3</v>
      </c>
      <c r="N25">
        <v>0</v>
      </c>
    </row>
    <row r="26" spans="1:14" x14ac:dyDescent="0.25">
      <c r="A26" t="s">
        <v>64</v>
      </c>
      <c r="B26" t="s">
        <v>65</v>
      </c>
      <c r="C26" t="str">
        <f t="shared" si="0"/>
        <v>LEROUXPaul</v>
      </c>
      <c r="D26" t="s">
        <v>324</v>
      </c>
      <c r="E26" s="1">
        <v>5.5</v>
      </c>
      <c r="F26">
        <v>0</v>
      </c>
      <c r="G26">
        <v>0</v>
      </c>
      <c r="H26">
        <v>0</v>
      </c>
      <c r="I26">
        <v>2.5</v>
      </c>
      <c r="J26">
        <v>0</v>
      </c>
      <c r="K26">
        <v>3</v>
      </c>
      <c r="L26">
        <v>0</v>
      </c>
      <c r="M26">
        <v>0</v>
      </c>
      <c r="N26">
        <v>0</v>
      </c>
    </row>
    <row r="27" spans="1:14" x14ac:dyDescent="0.25">
      <c r="A27" t="s">
        <v>294</v>
      </c>
      <c r="B27" t="s">
        <v>15</v>
      </c>
      <c r="C27" t="str">
        <f t="shared" si="0"/>
        <v>LEULLIETTERobin</v>
      </c>
      <c r="D27" t="s">
        <v>330</v>
      </c>
      <c r="E27" s="1">
        <v>7</v>
      </c>
      <c r="F27">
        <v>2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148</v>
      </c>
      <c r="B28" t="s">
        <v>149</v>
      </c>
      <c r="C28" t="str">
        <f t="shared" si="0"/>
        <v>LOUCHARTLouise</v>
      </c>
      <c r="D28" t="s">
        <v>318</v>
      </c>
      <c r="E28" s="1">
        <v>5</v>
      </c>
      <c r="F28">
        <v>0</v>
      </c>
      <c r="G28">
        <v>2</v>
      </c>
      <c r="H28">
        <v>0</v>
      </c>
      <c r="I28" t="s">
        <v>24</v>
      </c>
      <c r="J28">
        <v>0</v>
      </c>
      <c r="K28">
        <v>3</v>
      </c>
      <c r="L28" t="s">
        <v>24</v>
      </c>
      <c r="M28">
        <v>0</v>
      </c>
      <c r="N28">
        <v>0</v>
      </c>
    </row>
    <row r="29" spans="1:14" x14ac:dyDescent="0.25">
      <c r="A29" t="s">
        <v>125</v>
      </c>
      <c r="B29" t="s">
        <v>126</v>
      </c>
      <c r="C29" t="str">
        <f t="shared" si="0"/>
        <v>MANSSENSJanaelle</v>
      </c>
      <c r="D29" t="s">
        <v>346</v>
      </c>
      <c r="E29" s="1">
        <v>9</v>
      </c>
      <c r="F29">
        <v>0</v>
      </c>
      <c r="G29">
        <v>0</v>
      </c>
      <c r="H29">
        <v>0</v>
      </c>
      <c r="I29">
        <v>0</v>
      </c>
      <c r="J29">
        <v>3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 t="s">
        <v>91</v>
      </c>
      <c r="B30" t="s">
        <v>92</v>
      </c>
      <c r="C30" t="str">
        <f t="shared" si="0"/>
        <v>MERCADEREmma</v>
      </c>
      <c r="D30" t="s">
        <v>317</v>
      </c>
      <c r="E30" s="1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</row>
    <row r="31" spans="1:14" x14ac:dyDescent="0.25">
      <c r="A31" t="s">
        <v>122</v>
      </c>
      <c r="B31" t="s">
        <v>123</v>
      </c>
      <c r="C31" t="str">
        <f t="shared" si="0"/>
        <v>MOUSNIERAmbre</v>
      </c>
      <c r="D31" t="s">
        <v>365</v>
      </c>
      <c r="E31" s="1">
        <v>15.5</v>
      </c>
      <c r="F31">
        <v>0</v>
      </c>
      <c r="G31">
        <v>2</v>
      </c>
      <c r="H31">
        <v>2.5</v>
      </c>
      <c r="I31">
        <v>0</v>
      </c>
      <c r="J31">
        <v>3</v>
      </c>
      <c r="K31">
        <v>3</v>
      </c>
      <c r="L31">
        <v>2</v>
      </c>
      <c r="M31">
        <v>3</v>
      </c>
      <c r="N31">
        <v>0</v>
      </c>
    </row>
    <row r="32" spans="1:14" x14ac:dyDescent="0.25">
      <c r="A32" t="s">
        <v>344</v>
      </c>
      <c r="C32" t="str">
        <f t="shared" si="0"/>
        <v>Moyenne globale</v>
      </c>
      <c r="E32" s="1">
        <v>8.6</v>
      </c>
      <c r="F32">
        <v>0.92</v>
      </c>
      <c r="G32">
        <v>0.75</v>
      </c>
      <c r="H32">
        <v>0.68</v>
      </c>
      <c r="I32">
        <v>0.68</v>
      </c>
      <c r="J32">
        <v>1.25</v>
      </c>
      <c r="K32">
        <v>2.19</v>
      </c>
      <c r="L32">
        <v>0.46</v>
      </c>
      <c r="M32">
        <v>1.69</v>
      </c>
      <c r="N32">
        <v>0</v>
      </c>
    </row>
    <row r="33" spans="1:14" x14ac:dyDescent="0.25">
      <c r="A33" t="s">
        <v>34</v>
      </c>
      <c r="B33" t="s">
        <v>35</v>
      </c>
      <c r="C33" t="str">
        <f t="shared" si="0"/>
        <v>NEVEUXEleonore</v>
      </c>
      <c r="D33" t="s">
        <v>336</v>
      </c>
      <c r="E33" s="1">
        <v>7.5</v>
      </c>
      <c r="F33">
        <v>0</v>
      </c>
      <c r="G33">
        <v>0</v>
      </c>
      <c r="H33">
        <v>0</v>
      </c>
      <c r="I33">
        <v>2.5</v>
      </c>
      <c r="J33">
        <v>0</v>
      </c>
      <c r="K33">
        <v>0</v>
      </c>
      <c r="L33">
        <v>2</v>
      </c>
      <c r="M33">
        <v>3</v>
      </c>
      <c r="N33">
        <v>0</v>
      </c>
    </row>
    <row r="34" spans="1:14" x14ac:dyDescent="0.25">
      <c r="A34" t="s">
        <v>151</v>
      </c>
      <c r="B34" t="s">
        <v>41</v>
      </c>
      <c r="C34" t="str">
        <f t="shared" ref="C34:C51" si="1">A34&amp;B34</f>
        <v>NORMANDValentin</v>
      </c>
      <c r="D34" t="s">
        <v>362</v>
      </c>
      <c r="E34" s="1">
        <v>13.5</v>
      </c>
      <c r="F34">
        <v>2</v>
      </c>
      <c r="G34">
        <v>0</v>
      </c>
      <c r="H34">
        <v>2.5</v>
      </c>
      <c r="I34">
        <v>0</v>
      </c>
      <c r="J34">
        <v>3</v>
      </c>
      <c r="K34">
        <v>3</v>
      </c>
      <c r="L34">
        <v>0</v>
      </c>
      <c r="M34">
        <v>3</v>
      </c>
      <c r="N34">
        <v>0</v>
      </c>
    </row>
    <row r="35" spans="1:14" x14ac:dyDescent="0.25">
      <c r="A35" t="s">
        <v>153</v>
      </c>
      <c r="B35" t="s">
        <v>44</v>
      </c>
      <c r="C35" t="str">
        <f t="shared" si="1"/>
        <v>OLIVIERCamille</v>
      </c>
      <c r="D35" t="s">
        <v>360</v>
      </c>
      <c r="E35" s="1">
        <v>13</v>
      </c>
      <c r="F35">
        <v>2</v>
      </c>
      <c r="G35">
        <v>2</v>
      </c>
      <c r="H35">
        <v>0</v>
      </c>
      <c r="I35">
        <v>0</v>
      </c>
      <c r="J35">
        <v>3</v>
      </c>
      <c r="K35">
        <v>3</v>
      </c>
      <c r="L35">
        <v>0</v>
      </c>
      <c r="M35">
        <v>3</v>
      </c>
      <c r="N35">
        <v>0</v>
      </c>
    </row>
    <row r="36" spans="1:14" x14ac:dyDescent="0.25">
      <c r="A36" t="s">
        <v>115</v>
      </c>
      <c r="B36" t="s">
        <v>116</v>
      </c>
      <c r="C36" t="str">
        <f t="shared" si="1"/>
        <v>PECOURTBertille</v>
      </c>
      <c r="D36" t="s">
        <v>312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82</v>
      </c>
      <c r="B37" t="s">
        <v>65</v>
      </c>
      <c r="C37" t="str">
        <f t="shared" si="1"/>
        <v>PETITPaul</v>
      </c>
      <c r="D37" t="s">
        <v>361</v>
      </c>
      <c r="E37" s="1">
        <v>13</v>
      </c>
      <c r="F37">
        <v>2</v>
      </c>
      <c r="G37">
        <v>0</v>
      </c>
      <c r="H37">
        <v>2.5</v>
      </c>
      <c r="I37">
        <v>2.5</v>
      </c>
      <c r="J37">
        <v>0</v>
      </c>
      <c r="K37">
        <v>3</v>
      </c>
      <c r="L37">
        <v>0</v>
      </c>
      <c r="M37">
        <v>3</v>
      </c>
      <c r="N37">
        <v>0</v>
      </c>
    </row>
    <row r="38" spans="1:14" x14ac:dyDescent="0.25">
      <c r="A38" t="s">
        <v>134</v>
      </c>
      <c r="B38" t="s">
        <v>50</v>
      </c>
      <c r="C38" t="str">
        <f t="shared" si="1"/>
        <v>PLATEAUCorentin</v>
      </c>
      <c r="D38" t="s">
        <v>337</v>
      </c>
      <c r="E38" s="1">
        <v>7.5</v>
      </c>
      <c r="F38">
        <v>0</v>
      </c>
      <c r="G38">
        <v>2</v>
      </c>
      <c r="H38">
        <v>2.5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</row>
    <row r="39" spans="1:14" x14ac:dyDescent="0.25">
      <c r="A39" t="s">
        <v>319</v>
      </c>
      <c r="B39" t="s">
        <v>320</v>
      </c>
      <c r="C39" t="str">
        <f t="shared" si="1"/>
        <v>PONTYRomain</v>
      </c>
      <c r="D39" t="s">
        <v>321</v>
      </c>
      <c r="E39" s="1">
        <v>5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</row>
    <row r="40" spans="1:14" x14ac:dyDescent="0.25">
      <c r="A40" t="s">
        <v>185</v>
      </c>
      <c r="B40" t="s">
        <v>186</v>
      </c>
      <c r="C40" t="str">
        <f t="shared" si="1"/>
        <v>RAVELOJAONAArthur</v>
      </c>
      <c r="D40" t="s">
        <v>340</v>
      </c>
      <c r="E40" s="1">
        <v>8</v>
      </c>
      <c r="F40">
        <v>2</v>
      </c>
      <c r="G40">
        <v>0</v>
      </c>
      <c r="H40">
        <v>0</v>
      </c>
      <c r="I40" t="s">
        <v>24</v>
      </c>
      <c r="J40">
        <v>3</v>
      </c>
      <c r="K40">
        <v>3</v>
      </c>
      <c r="L40" t="s">
        <v>24</v>
      </c>
      <c r="M40">
        <v>0</v>
      </c>
      <c r="N40">
        <v>0</v>
      </c>
    </row>
    <row r="41" spans="1:14" x14ac:dyDescent="0.25">
      <c r="A41" t="s">
        <v>70</v>
      </c>
      <c r="B41" t="s">
        <v>71</v>
      </c>
      <c r="C41" t="str">
        <f t="shared" si="1"/>
        <v>ROUGEGREZTom</v>
      </c>
      <c r="D41" t="s">
        <v>314</v>
      </c>
      <c r="E41" s="1">
        <v>2.5</v>
      </c>
      <c r="F41">
        <v>0</v>
      </c>
      <c r="G41">
        <v>0</v>
      </c>
      <c r="H41">
        <v>0</v>
      </c>
      <c r="I41">
        <v>2.5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94</v>
      </c>
      <c r="B42" t="s">
        <v>95</v>
      </c>
      <c r="C42" t="str">
        <f t="shared" si="1"/>
        <v>SAMPERSLucile</v>
      </c>
      <c r="D42" t="s">
        <v>341</v>
      </c>
      <c r="E42" s="1">
        <v>8</v>
      </c>
      <c r="F42">
        <v>0</v>
      </c>
      <c r="G42">
        <v>2</v>
      </c>
      <c r="H42">
        <v>0</v>
      </c>
      <c r="I42">
        <v>0</v>
      </c>
      <c r="J42">
        <v>0</v>
      </c>
      <c r="K42">
        <v>3</v>
      </c>
      <c r="L42">
        <v>0</v>
      </c>
      <c r="M42">
        <v>3</v>
      </c>
      <c r="N42">
        <v>0</v>
      </c>
    </row>
    <row r="43" spans="1:14" x14ac:dyDescent="0.25">
      <c r="A43" t="s">
        <v>79</v>
      </c>
      <c r="B43" t="s">
        <v>80</v>
      </c>
      <c r="C43" t="str">
        <f t="shared" si="1"/>
        <v>SEPTIERNinon</v>
      </c>
      <c r="D43" t="s">
        <v>363</v>
      </c>
      <c r="E43" s="1">
        <v>13.5</v>
      </c>
      <c r="F43">
        <v>2</v>
      </c>
      <c r="G43">
        <v>0</v>
      </c>
      <c r="H43">
        <v>2.5</v>
      </c>
      <c r="I43">
        <v>0</v>
      </c>
      <c r="J43">
        <v>3</v>
      </c>
      <c r="K43">
        <v>3</v>
      </c>
      <c r="L43" t="s">
        <v>24</v>
      </c>
      <c r="M43">
        <v>3</v>
      </c>
      <c r="N43">
        <v>0</v>
      </c>
    </row>
    <row r="44" spans="1:14" x14ac:dyDescent="0.25">
      <c r="A44" t="s">
        <v>112</v>
      </c>
      <c r="B44" t="s">
        <v>113</v>
      </c>
      <c r="C44" t="str">
        <f t="shared" si="1"/>
        <v>TAPPRESTLily</v>
      </c>
      <c r="D44" t="s">
        <v>355</v>
      </c>
      <c r="E44" s="1">
        <v>12.5</v>
      </c>
      <c r="F44">
        <v>2</v>
      </c>
      <c r="G44">
        <v>2</v>
      </c>
      <c r="H44">
        <v>2.5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</row>
    <row r="45" spans="1:14" x14ac:dyDescent="0.25">
      <c r="A45" t="s">
        <v>145</v>
      </c>
      <c r="B45" t="s">
        <v>146</v>
      </c>
      <c r="C45" t="str">
        <f t="shared" si="1"/>
        <v>TELLIERMaxime</v>
      </c>
      <c r="D45" t="s">
        <v>328</v>
      </c>
      <c r="E45" s="1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</row>
    <row r="46" spans="1:14" x14ac:dyDescent="0.25">
      <c r="A46" t="s">
        <v>131</v>
      </c>
      <c r="B46" t="s">
        <v>132</v>
      </c>
      <c r="C46" t="str">
        <f t="shared" si="1"/>
        <v>THIREEmeline</v>
      </c>
      <c r="D46" t="s">
        <v>322</v>
      </c>
      <c r="E46" s="1">
        <v>5</v>
      </c>
      <c r="F46">
        <v>2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</row>
    <row r="47" spans="1:14" x14ac:dyDescent="0.25">
      <c r="A47" t="s">
        <v>58</v>
      </c>
      <c r="B47" t="s">
        <v>59</v>
      </c>
      <c r="C47" t="str">
        <f t="shared" si="1"/>
        <v>TROLLERemi</v>
      </c>
      <c r="D47" t="s">
        <v>323</v>
      </c>
      <c r="E47" s="1">
        <v>5</v>
      </c>
      <c r="F47">
        <v>0</v>
      </c>
      <c r="G47">
        <v>2</v>
      </c>
      <c r="H47">
        <v>0</v>
      </c>
      <c r="I47">
        <v>0</v>
      </c>
      <c r="J47">
        <v>0</v>
      </c>
      <c r="K47">
        <v>3</v>
      </c>
      <c r="L47" t="s">
        <v>24</v>
      </c>
      <c r="M47">
        <v>0</v>
      </c>
      <c r="N47">
        <v>0</v>
      </c>
    </row>
    <row r="48" spans="1:14" x14ac:dyDescent="0.25">
      <c r="A48" t="s">
        <v>356</v>
      </c>
      <c r="B48" t="s">
        <v>357</v>
      </c>
      <c r="C48" t="str">
        <f t="shared" si="1"/>
        <v>VALENTINInes</v>
      </c>
      <c r="D48" t="s">
        <v>358</v>
      </c>
      <c r="E48" s="1">
        <v>12.5</v>
      </c>
      <c r="F48">
        <v>2</v>
      </c>
      <c r="G48">
        <v>0</v>
      </c>
      <c r="H48">
        <v>0</v>
      </c>
      <c r="I48">
        <v>2.5</v>
      </c>
      <c r="J48">
        <v>0</v>
      </c>
      <c r="K48">
        <v>3</v>
      </c>
      <c r="L48">
        <v>2</v>
      </c>
      <c r="M48">
        <v>3</v>
      </c>
      <c r="N48">
        <v>0</v>
      </c>
    </row>
    <row r="49" spans="1:14" x14ac:dyDescent="0.25">
      <c r="A49" t="s">
        <v>52</v>
      </c>
      <c r="B49" t="s">
        <v>53</v>
      </c>
      <c r="C49" t="str">
        <f t="shared" si="1"/>
        <v>VANBERTENLeo</v>
      </c>
      <c r="D49" t="s">
        <v>342</v>
      </c>
      <c r="E49" s="1">
        <v>8</v>
      </c>
      <c r="F49">
        <v>0</v>
      </c>
      <c r="G49">
        <v>2</v>
      </c>
      <c r="H49">
        <v>0</v>
      </c>
      <c r="I49">
        <v>0</v>
      </c>
      <c r="J49">
        <v>0</v>
      </c>
      <c r="K49">
        <v>3</v>
      </c>
      <c r="L49">
        <v>0</v>
      </c>
      <c r="M49">
        <v>3</v>
      </c>
      <c r="N49">
        <v>0</v>
      </c>
    </row>
    <row r="50" spans="1:14" x14ac:dyDescent="0.25">
      <c r="A50" t="s">
        <v>136</v>
      </c>
      <c r="B50" t="s">
        <v>137</v>
      </c>
      <c r="C50" t="str">
        <f t="shared" si="1"/>
        <v>VIETBaptiste</v>
      </c>
      <c r="D50" t="s">
        <v>352</v>
      </c>
      <c r="E50" s="1">
        <v>11.5</v>
      </c>
      <c r="F50">
        <v>2</v>
      </c>
      <c r="G50">
        <v>2</v>
      </c>
      <c r="H50">
        <v>0</v>
      </c>
      <c r="I50">
        <v>2.5</v>
      </c>
      <c r="J50">
        <v>3</v>
      </c>
      <c r="K50">
        <v>0</v>
      </c>
      <c r="L50">
        <v>2</v>
      </c>
      <c r="M50">
        <v>0</v>
      </c>
      <c r="N50">
        <v>0</v>
      </c>
    </row>
    <row r="51" spans="1:14" x14ac:dyDescent="0.25">
      <c r="A51" t="s">
        <v>61</v>
      </c>
      <c r="B51" t="s">
        <v>62</v>
      </c>
      <c r="C51" t="str">
        <f t="shared" si="1"/>
        <v>WROLYK-LHERMITTEHugo</v>
      </c>
      <c r="D51" t="s">
        <v>347</v>
      </c>
      <c r="E51" s="1">
        <v>9</v>
      </c>
      <c r="F51">
        <v>0</v>
      </c>
      <c r="G51">
        <v>0</v>
      </c>
      <c r="H51">
        <v>0</v>
      </c>
      <c r="I51">
        <v>0</v>
      </c>
      <c r="J51">
        <v>3</v>
      </c>
      <c r="K51">
        <v>3</v>
      </c>
      <c r="L51">
        <v>0</v>
      </c>
      <c r="M51">
        <v>3</v>
      </c>
      <c r="N51">
        <v>0</v>
      </c>
    </row>
  </sheetData>
  <autoFilter ref="A1:N1" xr:uid="{3C3CDFE1-D6CA-4066-BD34-A7438300C4AB}">
    <sortState xmlns:xlrd2="http://schemas.microsoft.com/office/spreadsheetml/2017/richdata2" ref="A2:N51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BA85-F52D-40A0-A138-366006832441}">
  <sheetPr codeName="Feuil3">
    <tabColor theme="4" tint="0.39997558519241921"/>
  </sheetPr>
  <dimension ref="A1:N42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8.42578125" bestFit="1" customWidth="1"/>
    <col min="2" max="2" width="11.140625" bestFit="1" customWidth="1"/>
    <col min="3" max="3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263</v>
      </c>
      <c r="B2" t="s">
        <v>264</v>
      </c>
      <c r="C2" t="str">
        <f t="shared" ref="C2:C42" si="0">A2&amp;B2</f>
        <v>ANSARTJulie</v>
      </c>
      <c r="D2" t="s">
        <v>392</v>
      </c>
      <c r="E2">
        <v>13</v>
      </c>
      <c r="F2" t="s">
        <v>18</v>
      </c>
      <c r="G2" t="s">
        <v>17</v>
      </c>
      <c r="H2" t="s">
        <v>18</v>
      </c>
      <c r="I2" t="s">
        <v>18</v>
      </c>
      <c r="J2" t="s">
        <v>20</v>
      </c>
      <c r="K2" t="s">
        <v>20</v>
      </c>
      <c r="L2" t="s">
        <v>17</v>
      </c>
      <c r="M2" t="s">
        <v>20</v>
      </c>
      <c r="N2">
        <v>0</v>
      </c>
    </row>
    <row r="3" spans="1:14" x14ac:dyDescent="0.25">
      <c r="A3" t="s">
        <v>407</v>
      </c>
      <c r="B3" t="s">
        <v>408</v>
      </c>
      <c r="C3" t="str">
        <f t="shared" si="0"/>
        <v>BAILLETJeremy</v>
      </c>
      <c r="D3" t="s">
        <v>409</v>
      </c>
      <c r="E3">
        <v>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20</v>
      </c>
      <c r="L3" t="s">
        <v>18</v>
      </c>
      <c r="M3" t="s">
        <v>18</v>
      </c>
      <c r="N3">
        <v>0</v>
      </c>
    </row>
    <row r="4" spans="1:14" x14ac:dyDescent="0.25">
      <c r="A4" t="s">
        <v>376</v>
      </c>
      <c r="B4" t="s">
        <v>62</v>
      </c>
      <c r="C4" t="str">
        <f t="shared" si="0"/>
        <v>BOUTILLIERHugo</v>
      </c>
      <c r="D4" t="s">
        <v>377</v>
      </c>
      <c r="E4">
        <v>9.5</v>
      </c>
      <c r="F4" t="s">
        <v>17</v>
      </c>
      <c r="G4" t="s">
        <v>18</v>
      </c>
      <c r="H4" t="s">
        <v>18</v>
      </c>
      <c r="I4" t="s">
        <v>19</v>
      </c>
      <c r="J4" t="s">
        <v>20</v>
      </c>
      <c r="K4" t="s">
        <v>18</v>
      </c>
      <c r="L4" t="s">
        <v>17</v>
      </c>
      <c r="M4" t="s">
        <v>18</v>
      </c>
      <c r="N4">
        <v>0</v>
      </c>
    </row>
    <row r="5" spans="1:14" x14ac:dyDescent="0.25">
      <c r="A5" t="s">
        <v>240</v>
      </c>
      <c r="B5" t="s">
        <v>62</v>
      </c>
      <c r="C5" t="str">
        <f t="shared" si="0"/>
        <v>CARETTEHugo</v>
      </c>
      <c r="D5" t="s">
        <v>386</v>
      </c>
      <c r="E5">
        <v>9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20</v>
      </c>
      <c r="L5" t="s">
        <v>17</v>
      </c>
      <c r="M5" t="s">
        <v>18</v>
      </c>
      <c r="N5">
        <v>0</v>
      </c>
    </row>
    <row r="6" spans="1:14" x14ac:dyDescent="0.25">
      <c r="A6" t="s">
        <v>223</v>
      </c>
      <c r="B6" t="s">
        <v>224</v>
      </c>
      <c r="C6" t="str">
        <f t="shared" si="0"/>
        <v>DEBOUDTAubin</v>
      </c>
      <c r="D6" t="s">
        <v>391</v>
      </c>
      <c r="E6">
        <v>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>
        <v>0</v>
      </c>
    </row>
    <row r="7" spans="1:14" x14ac:dyDescent="0.25">
      <c r="A7" t="s">
        <v>196</v>
      </c>
      <c r="B7" t="s">
        <v>197</v>
      </c>
      <c r="C7" t="str">
        <f t="shared" si="0"/>
        <v>DEMESYEnguerrand</v>
      </c>
      <c r="D7" t="s">
        <v>371</v>
      </c>
      <c r="E7">
        <v>5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18</v>
      </c>
      <c r="M7" t="s">
        <v>18</v>
      </c>
      <c r="N7">
        <v>0</v>
      </c>
    </row>
    <row r="8" spans="1:14" x14ac:dyDescent="0.25">
      <c r="A8" t="s">
        <v>237</v>
      </c>
      <c r="B8" t="s">
        <v>238</v>
      </c>
      <c r="C8" t="str">
        <f t="shared" si="0"/>
        <v>DEPARISVictor</v>
      </c>
      <c r="D8" t="s">
        <v>410</v>
      </c>
      <c r="E8">
        <v>12.5</v>
      </c>
      <c r="F8" t="s">
        <v>17</v>
      </c>
      <c r="G8" t="s">
        <v>17</v>
      </c>
      <c r="H8" t="s">
        <v>19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>
        <v>0</v>
      </c>
    </row>
    <row r="9" spans="1:14" x14ac:dyDescent="0.25">
      <c r="A9" t="s">
        <v>269</v>
      </c>
      <c r="B9" t="s">
        <v>270</v>
      </c>
      <c r="C9" t="str">
        <f t="shared" si="0"/>
        <v>DUYNSLAGERArmelle</v>
      </c>
      <c r="D9" t="s">
        <v>399</v>
      </c>
      <c r="E9">
        <v>13</v>
      </c>
      <c r="F9" t="s">
        <v>18</v>
      </c>
      <c r="G9" t="s">
        <v>17</v>
      </c>
      <c r="H9" t="s">
        <v>18</v>
      </c>
      <c r="I9" t="s">
        <v>18</v>
      </c>
      <c r="J9" t="s">
        <v>20</v>
      </c>
      <c r="K9" t="s">
        <v>20</v>
      </c>
      <c r="L9" t="s">
        <v>17</v>
      </c>
      <c r="M9" t="s">
        <v>20</v>
      </c>
      <c r="N9">
        <v>0</v>
      </c>
    </row>
    <row r="10" spans="1:14" x14ac:dyDescent="0.25">
      <c r="A10" t="s">
        <v>180</v>
      </c>
      <c r="B10" t="s">
        <v>181</v>
      </c>
      <c r="C10" t="str">
        <f t="shared" si="0"/>
        <v>ENTINGERGregoire</v>
      </c>
      <c r="D10" t="s">
        <v>395</v>
      </c>
      <c r="E10">
        <v>9</v>
      </c>
      <c r="F10" t="s">
        <v>18</v>
      </c>
      <c r="G10" t="s">
        <v>18</v>
      </c>
      <c r="H10" t="s">
        <v>18</v>
      </c>
      <c r="I10" t="s">
        <v>24</v>
      </c>
      <c r="J10" t="s">
        <v>20</v>
      </c>
      <c r="K10" t="s">
        <v>20</v>
      </c>
      <c r="L10" t="s">
        <v>24</v>
      </c>
      <c r="M10" t="s">
        <v>20</v>
      </c>
      <c r="N10">
        <v>0</v>
      </c>
    </row>
    <row r="11" spans="1:14" x14ac:dyDescent="0.25">
      <c r="A11" t="s">
        <v>285</v>
      </c>
      <c r="B11" t="s">
        <v>286</v>
      </c>
      <c r="C11" t="str">
        <f t="shared" si="0"/>
        <v>FAUCHERMartin</v>
      </c>
      <c r="D11" t="s">
        <v>375</v>
      </c>
      <c r="E11">
        <v>11.5</v>
      </c>
      <c r="F11" t="s">
        <v>17</v>
      </c>
      <c r="G11" t="s">
        <v>17</v>
      </c>
      <c r="H11" t="s">
        <v>19</v>
      </c>
      <c r="I11" t="s">
        <v>18</v>
      </c>
      <c r="J11" t="s">
        <v>18</v>
      </c>
      <c r="K11" t="s">
        <v>20</v>
      </c>
      <c r="L11" t="s">
        <v>17</v>
      </c>
      <c r="M11" t="s">
        <v>18</v>
      </c>
      <c r="N11">
        <v>0</v>
      </c>
    </row>
    <row r="12" spans="1:14" x14ac:dyDescent="0.25">
      <c r="A12" t="s">
        <v>171</v>
      </c>
      <c r="B12" t="s">
        <v>146</v>
      </c>
      <c r="C12" t="str">
        <f t="shared" si="0"/>
        <v>FONDMaxime</v>
      </c>
      <c r="D12" t="s">
        <v>370</v>
      </c>
      <c r="E12">
        <v>12</v>
      </c>
      <c r="F12" t="s">
        <v>17</v>
      </c>
      <c r="G12" t="s">
        <v>17</v>
      </c>
      <c r="H12" t="s">
        <v>19</v>
      </c>
      <c r="I12" t="s">
        <v>19</v>
      </c>
      <c r="J12" t="s">
        <v>18</v>
      </c>
      <c r="K12" t="s">
        <v>20</v>
      </c>
      <c r="L12" t="s">
        <v>18</v>
      </c>
      <c r="M12" t="s">
        <v>18</v>
      </c>
      <c r="N12">
        <v>0</v>
      </c>
    </row>
    <row r="13" spans="1:14" x14ac:dyDescent="0.25">
      <c r="A13" t="s">
        <v>220</v>
      </c>
      <c r="B13" t="s">
        <v>221</v>
      </c>
      <c r="C13" t="str">
        <f t="shared" si="0"/>
        <v>GARROTMathis</v>
      </c>
      <c r="D13" t="s">
        <v>389</v>
      </c>
      <c r="E13">
        <v>11</v>
      </c>
      <c r="F13" t="s">
        <v>17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18</v>
      </c>
      <c r="M13" t="s">
        <v>20</v>
      </c>
      <c r="N13">
        <v>0</v>
      </c>
    </row>
    <row r="14" spans="1:14" x14ac:dyDescent="0.25">
      <c r="A14" t="s">
        <v>305</v>
      </c>
      <c r="B14" t="s">
        <v>306</v>
      </c>
      <c r="C14" t="str">
        <f t="shared" si="0"/>
        <v>HARDYLouis</v>
      </c>
      <c r="D14" t="s">
        <v>406</v>
      </c>
      <c r="E14">
        <v>9.5</v>
      </c>
      <c r="F14" t="s">
        <v>18</v>
      </c>
      <c r="G14" t="s">
        <v>17</v>
      </c>
      <c r="H14" t="s">
        <v>19</v>
      </c>
      <c r="I14" t="s">
        <v>18</v>
      </c>
      <c r="J14" t="s">
        <v>18</v>
      </c>
      <c r="K14" t="s">
        <v>18</v>
      </c>
      <c r="L14" t="s">
        <v>17</v>
      </c>
      <c r="M14" t="s">
        <v>20</v>
      </c>
      <c r="N14">
        <v>0</v>
      </c>
    </row>
    <row r="15" spans="1:14" x14ac:dyDescent="0.25">
      <c r="A15" t="s">
        <v>201</v>
      </c>
      <c r="B15" t="s">
        <v>202</v>
      </c>
      <c r="C15" t="str">
        <f t="shared" si="0"/>
        <v>HARIR-FOROUCHAugustin</v>
      </c>
      <c r="D15" t="s">
        <v>403</v>
      </c>
      <c r="E15">
        <v>4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>
        <v>0</v>
      </c>
    </row>
    <row r="16" spans="1:14" x14ac:dyDescent="0.25">
      <c r="A16" t="s">
        <v>252</v>
      </c>
      <c r="B16" t="s">
        <v>253</v>
      </c>
      <c r="C16" t="str">
        <f t="shared" si="0"/>
        <v>HERMANTAnaelle</v>
      </c>
      <c r="D16" t="s">
        <v>411</v>
      </c>
      <c r="E16">
        <v>7.5</v>
      </c>
      <c r="F16" t="s">
        <v>18</v>
      </c>
      <c r="G16" t="s">
        <v>18</v>
      </c>
      <c r="H16" t="s">
        <v>18</v>
      </c>
      <c r="I16" t="s">
        <v>19</v>
      </c>
      <c r="J16" t="s">
        <v>18</v>
      </c>
      <c r="K16" t="s">
        <v>20</v>
      </c>
      <c r="L16" t="s">
        <v>17</v>
      </c>
      <c r="M16" t="s">
        <v>18</v>
      </c>
      <c r="N16">
        <v>0</v>
      </c>
    </row>
    <row r="17" spans="1:14" x14ac:dyDescent="0.25">
      <c r="A17" t="s">
        <v>234</v>
      </c>
      <c r="B17" t="s">
        <v>235</v>
      </c>
      <c r="C17" t="str">
        <f t="shared" si="0"/>
        <v>HUBERTRonan</v>
      </c>
      <c r="D17" t="s">
        <v>382</v>
      </c>
      <c r="E17">
        <v>14.5</v>
      </c>
      <c r="F17" t="s">
        <v>17</v>
      </c>
      <c r="G17" t="s">
        <v>17</v>
      </c>
      <c r="H17" t="s">
        <v>18</v>
      </c>
      <c r="I17" t="s">
        <v>19</v>
      </c>
      <c r="J17" t="s">
        <v>20</v>
      </c>
      <c r="K17" t="s">
        <v>20</v>
      </c>
      <c r="L17" t="s">
        <v>17</v>
      </c>
      <c r="M17" t="s">
        <v>18</v>
      </c>
      <c r="N17">
        <v>0</v>
      </c>
    </row>
    <row r="18" spans="1:14" x14ac:dyDescent="0.25">
      <c r="A18" t="s">
        <v>97</v>
      </c>
      <c r="B18" t="s">
        <v>32</v>
      </c>
      <c r="C18" t="str">
        <f t="shared" si="0"/>
        <v>LANGLETJean</v>
      </c>
      <c r="D18" t="s">
        <v>384</v>
      </c>
      <c r="E18">
        <v>15.5</v>
      </c>
      <c r="F18" t="s">
        <v>17</v>
      </c>
      <c r="G18" t="s">
        <v>18</v>
      </c>
      <c r="H18" t="s">
        <v>18</v>
      </c>
      <c r="I18" t="s">
        <v>19</v>
      </c>
      <c r="J18" t="s">
        <v>20</v>
      </c>
      <c r="K18" t="s">
        <v>20</v>
      </c>
      <c r="L18" t="s">
        <v>17</v>
      </c>
      <c r="M18" t="s">
        <v>20</v>
      </c>
      <c r="N18">
        <v>0</v>
      </c>
    </row>
    <row r="19" spans="1:14" x14ac:dyDescent="0.25">
      <c r="A19" t="s">
        <v>64</v>
      </c>
      <c r="B19" t="s">
        <v>65</v>
      </c>
      <c r="C19" t="str">
        <f t="shared" si="0"/>
        <v>LEROUXPaul</v>
      </c>
      <c r="D19" t="s">
        <v>404</v>
      </c>
      <c r="E19">
        <v>17.5</v>
      </c>
      <c r="F19" t="s">
        <v>17</v>
      </c>
      <c r="G19" t="s">
        <v>17</v>
      </c>
      <c r="H19" t="s">
        <v>18</v>
      </c>
      <c r="I19" t="s">
        <v>19</v>
      </c>
      <c r="J19" t="s">
        <v>20</v>
      </c>
      <c r="K19" t="s">
        <v>20</v>
      </c>
      <c r="L19" t="s">
        <v>17</v>
      </c>
      <c r="M19" t="s">
        <v>20</v>
      </c>
      <c r="N19">
        <v>0</v>
      </c>
    </row>
    <row r="20" spans="1:14" x14ac:dyDescent="0.25">
      <c r="A20" t="s">
        <v>182</v>
      </c>
      <c r="B20" t="s">
        <v>183</v>
      </c>
      <c r="C20" t="str">
        <f t="shared" si="0"/>
        <v>LESAINGConstance</v>
      </c>
      <c r="D20" t="s">
        <v>400</v>
      </c>
      <c r="E20">
        <v>7.5</v>
      </c>
      <c r="F20" t="s">
        <v>18</v>
      </c>
      <c r="G20" t="s">
        <v>17</v>
      </c>
      <c r="H20" t="s">
        <v>18</v>
      </c>
      <c r="I20" t="s">
        <v>19</v>
      </c>
      <c r="J20" t="s">
        <v>18</v>
      </c>
      <c r="K20" t="s">
        <v>20</v>
      </c>
      <c r="L20" t="s">
        <v>18</v>
      </c>
      <c r="M20" t="s">
        <v>18</v>
      </c>
      <c r="N20">
        <v>0</v>
      </c>
    </row>
    <row r="21" spans="1:14" x14ac:dyDescent="0.25">
      <c r="A21" t="s">
        <v>294</v>
      </c>
      <c r="B21" t="s">
        <v>15</v>
      </c>
      <c r="C21" t="str">
        <f t="shared" si="0"/>
        <v>LEULLIETTERobin</v>
      </c>
      <c r="D21" t="s">
        <v>402</v>
      </c>
      <c r="E21">
        <v>7.5</v>
      </c>
      <c r="F21" t="s">
        <v>18</v>
      </c>
      <c r="G21" t="s">
        <v>17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20</v>
      </c>
      <c r="N21">
        <v>0</v>
      </c>
    </row>
    <row r="22" spans="1:14" x14ac:dyDescent="0.25">
      <c r="A22" t="s">
        <v>148</v>
      </c>
      <c r="B22" t="s">
        <v>149</v>
      </c>
      <c r="C22" t="str">
        <f t="shared" si="0"/>
        <v>LOUCHARTLouise</v>
      </c>
      <c r="D22" t="s">
        <v>387</v>
      </c>
      <c r="E22">
        <v>10</v>
      </c>
      <c r="F22" t="s">
        <v>18</v>
      </c>
      <c r="G22" t="s">
        <v>17</v>
      </c>
      <c r="H22" t="s">
        <v>18</v>
      </c>
      <c r="I22" t="s">
        <v>18</v>
      </c>
      <c r="J22" t="s">
        <v>20</v>
      </c>
      <c r="K22" t="s">
        <v>20</v>
      </c>
      <c r="L22" t="s">
        <v>17</v>
      </c>
      <c r="M22" t="s">
        <v>18</v>
      </c>
      <c r="N22">
        <v>0</v>
      </c>
    </row>
    <row r="23" spans="1:14" x14ac:dyDescent="0.25">
      <c r="A23" t="s">
        <v>125</v>
      </c>
      <c r="B23" t="s">
        <v>126</v>
      </c>
      <c r="C23" t="str">
        <f t="shared" si="0"/>
        <v>MANSSENSJanaelle</v>
      </c>
      <c r="D23" t="s">
        <v>390</v>
      </c>
      <c r="E23">
        <v>14.5</v>
      </c>
      <c r="F23" t="s">
        <v>17</v>
      </c>
      <c r="G23" t="s">
        <v>17</v>
      </c>
      <c r="H23" t="s">
        <v>19</v>
      </c>
      <c r="I23" t="s">
        <v>18</v>
      </c>
      <c r="J23" t="s">
        <v>18</v>
      </c>
      <c r="K23" t="s">
        <v>20</v>
      </c>
      <c r="L23" t="s">
        <v>17</v>
      </c>
      <c r="M23" t="s">
        <v>20</v>
      </c>
      <c r="N23">
        <v>0</v>
      </c>
    </row>
    <row r="24" spans="1:14" x14ac:dyDescent="0.25">
      <c r="A24" t="s">
        <v>91</v>
      </c>
      <c r="B24" t="s">
        <v>92</v>
      </c>
      <c r="C24" t="str">
        <f t="shared" si="0"/>
        <v>MERCADEREmma</v>
      </c>
      <c r="D24" t="s">
        <v>385</v>
      </c>
      <c r="E24">
        <v>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20</v>
      </c>
      <c r="L24" t="s">
        <v>18</v>
      </c>
      <c r="M24" t="s">
        <v>18</v>
      </c>
      <c r="N24">
        <v>0</v>
      </c>
    </row>
    <row r="25" spans="1:14" x14ac:dyDescent="0.25">
      <c r="A25" t="s">
        <v>49</v>
      </c>
      <c r="B25" t="s">
        <v>50</v>
      </c>
      <c r="C25" t="str">
        <f t="shared" si="0"/>
        <v>MEUDICCorentin</v>
      </c>
      <c r="D25" t="s">
        <v>401</v>
      </c>
      <c r="E25">
        <v>15.5</v>
      </c>
      <c r="F25" t="s">
        <v>17</v>
      </c>
      <c r="G25" t="s">
        <v>17</v>
      </c>
      <c r="H25" t="s">
        <v>19</v>
      </c>
      <c r="I25" t="s">
        <v>18</v>
      </c>
      <c r="J25" t="s">
        <v>20</v>
      </c>
      <c r="K25" t="s">
        <v>20</v>
      </c>
      <c r="L25" t="s">
        <v>18</v>
      </c>
      <c r="M25" t="s">
        <v>20</v>
      </c>
      <c r="N25">
        <v>0</v>
      </c>
    </row>
    <row r="26" spans="1:14" x14ac:dyDescent="0.25">
      <c r="A26" t="s">
        <v>25</v>
      </c>
      <c r="B26" t="s">
        <v>26</v>
      </c>
      <c r="C26" t="str">
        <f t="shared" si="0"/>
        <v>MORENOAnais</v>
      </c>
      <c r="D26" t="s">
        <v>393</v>
      </c>
      <c r="E26">
        <v>12.5</v>
      </c>
      <c r="F26" t="s">
        <v>18</v>
      </c>
      <c r="G26" t="s">
        <v>17</v>
      </c>
      <c r="H26" t="s">
        <v>19</v>
      </c>
      <c r="I26" t="s">
        <v>18</v>
      </c>
      <c r="J26" t="s">
        <v>18</v>
      </c>
      <c r="K26" t="s">
        <v>20</v>
      </c>
      <c r="L26" t="s">
        <v>17</v>
      </c>
      <c r="M26" t="s">
        <v>20</v>
      </c>
      <c r="N26">
        <v>0</v>
      </c>
    </row>
    <row r="27" spans="1:14" x14ac:dyDescent="0.25">
      <c r="A27" t="s">
        <v>34</v>
      </c>
      <c r="B27" t="s">
        <v>35</v>
      </c>
      <c r="C27" t="str">
        <f t="shared" si="0"/>
        <v>NEVEUXEleonore</v>
      </c>
      <c r="D27" t="s">
        <v>198</v>
      </c>
      <c r="E27">
        <v>7.5</v>
      </c>
      <c r="F27" t="s">
        <v>18</v>
      </c>
      <c r="G27" t="s">
        <v>17</v>
      </c>
      <c r="H27" t="s">
        <v>18</v>
      </c>
      <c r="I27" t="s">
        <v>19</v>
      </c>
      <c r="J27" t="s">
        <v>20</v>
      </c>
      <c r="K27" t="s">
        <v>18</v>
      </c>
      <c r="L27" t="s">
        <v>24</v>
      </c>
      <c r="M27" t="s">
        <v>18</v>
      </c>
      <c r="N27">
        <v>0</v>
      </c>
    </row>
    <row r="28" spans="1:14" x14ac:dyDescent="0.25">
      <c r="A28" t="s">
        <v>115</v>
      </c>
      <c r="B28" t="s">
        <v>116</v>
      </c>
      <c r="C28" t="str">
        <f t="shared" si="0"/>
        <v>PECOURTBertille</v>
      </c>
      <c r="D28" t="s">
        <v>388</v>
      </c>
      <c r="E28">
        <v>3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20</v>
      </c>
      <c r="N28">
        <v>0</v>
      </c>
    </row>
    <row r="29" spans="1:14" x14ac:dyDescent="0.25">
      <c r="A29" t="s">
        <v>37</v>
      </c>
      <c r="B29" t="s">
        <v>38</v>
      </c>
      <c r="C29" t="str">
        <f t="shared" si="0"/>
        <v>PELARDBerenice</v>
      </c>
      <c r="D29" t="s">
        <v>398</v>
      </c>
      <c r="E29">
        <v>12.5</v>
      </c>
      <c r="F29" t="s">
        <v>18</v>
      </c>
      <c r="G29" t="s">
        <v>17</v>
      </c>
      <c r="H29" t="s">
        <v>19</v>
      </c>
      <c r="I29" t="s">
        <v>18</v>
      </c>
      <c r="J29" t="s">
        <v>18</v>
      </c>
      <c r="K29" t="s">
        <v>20</v>
      </c>
      <c r="L29" t="s">
        <v>17</v>
      </c>
      <c r="M29" t="s">
        <v>20</v>
      </c>
      <c r="N29">
        <v>0</v>
      </c>
    </row>
    <row r="30" spans="1:14" x14ac:dyDescent="0.25">
      <c r="A30" t="s">
        <v>134</v>
      </c>
      <c r="B30" t="s">
        <v>50</v>
      </c>
      <c r="C30" t="str">
        <f t="shared" si="0"/>
        <v>PLATEAUCorentin</v>
      </c>
      <c r="D30" t="s">
        <v>373</v>
      </c>
      <c r="E30">
        <v>10.5</v>
      </c>
      <c r="F30" t="s">
        <v>18</v>
      </c>
      <c r="G30" t="s">
        <v>18</v>
      </c>
      <c r="H30" t="s">
        <v>18</v>
      </c>
      <c r="I30" t="s">
        <v>19</v>
      </c>
      <c r="J30" t="s">
        <v>20</v>
      </c>
      <c r="K30" t="s">
        <v>20</v>
      </c>
      <c r="L30" t="s">
        <v>17</v>
      </c>
      <c r="M30" t="s">
        <v>18</v>
      </c>
      <c r="N30">
        <v>0</v>
      </c>
    </row>
    <row r="31" spans="1:14" x14ac:dyDescent="0.25">
      <c r="A31" t="s">
        <v>319</v>
      </c>
      <c r="B31" t="s">
        <v>320</v>
      </c>
      <c r="C31" t="str">
        <f t="shared" si="0"/>
        <v>PONTYRomain</v>
      </c>
      <c r="D31" t="s">
        <v>405</v>
      </c>
      <c r="E31">
        <v>16</v>
      </c>
      <c r="F31" t="s">
        <v>18</v>
      </c>
      <c r="G31" t="s">
        <v>17</v>
      </c>
      <c r="H31" t="s">
        <v>19</v>
      </c>
      <c r="I31" t="s">
        <v>19</v>
      </c>
      <c r="J31" t="s">
        <v>20</v>
      </c>
      <c r="K31" t="s">
        <v>20</v>
      </c>
      <c r="L31" t="s">
        <v>18</v>
      </c>
      <c r="M31" t="s">
        <v>20</v>
      </c>
      <c r="N31">
        <v>0</v>
      </c>
    </row>
    <row r="32" spans="1:14" x14ac:dyDescent="0.25">
      <c r="A32" t="s">
        <v>31</v>
      </c>
      <c r="B32" t="s">
        <v>32</v>
      </c>
      <c r="C32" t="str">
        <f t="shared" si="0"/>
        <v>RABOURDINJean</v>
      </c>
      <c r="D32" t="s">
        <v>394</v>
      </c>
      <c r="E32">
        <v>13.5</v>
      </c>
      <c r="F32" t="s">
        <v>17</v>
      </c>
      <c r="G32" t="s">
        <v>24</v>
      </c>
      <c r="H32" t="s">
        <v>19</v>
      </c>
      <c r="I32" t="s">
        <v>18</v>
      </c>
      <c r="J32" t="s">
        <v>20</v>
      </c>
      <c r="K32" t="s">
        <v>20</v>
      </c>
      <c r="L32" t="s">
        <v>24</v>
      </c>
      <c r="M32" t="s">
        <v>20</v>
      </c>
      <c r="N32">
        <v>0</v>
      </c>
    </row>
    <row r="33" spans="1:14" x14ac:dyDescent="0.25">
      <c r="A33" t="s">
        <v>55</v>
      </c>
      <c r="B33" t="s">
        <v>56</v>
      </c>
      <c r="C33" t="str">
        <f t="shared" si="0"/>
        <v>ROGERTristan</v>
      </c>
      <c r="D33" t="s">
        <v>369</v>
      </c>
      <c r="E33">
        <v>11</v>
      </c>
      <c r="F33" t="s">
        <v>18</v>
      </c>
      <c r="G33" t="s">
        <v>17</v>
      </c>
      <c r="H33" t="s">
        <v>18</v>
      </c>
      <c r="I33" t="s">
        <v>18</v>
      </c>
      <c r="J33" t="s">
        <v>20</v>
      </c>
      <c r="K33" t="s">
        <v>20</v>
      </c>
      <c r="L33" t="s">
        <v>18</v>
      </c>
      <c r="M33" t="s">
        <v>20</v>
      </c>
      <c r="N33">
        <v>0</v>
      </c>
    </row>
    <row r="34" spans="1:14" x14ac:dyDescent="0.25">
      <c r="A34" t="s">
        <v>378</v>
      </c>
      <c r="B34" t="s">
        <v>379</v>
      </c>
      <c r="C34" t="str">
        <f t="shared" si="0"/>
        <v>ROSE-VALOISMay</v>
      </c>
      <c r="D34" t="s">
        <v>114</v>
      </c>
      <c r="E34">
        <v>13.5</v>
      </c>
      <c r="F34" t="s">
        <v>17</v>
      </c>
      <c r="G34" t="s">
        <v>18</v>
      </c>
      <c r="H34" t="s">
        <v>18</v>
      </c>
      <c r="I34" t="s">
        <v>19</v>
      </c>
      <c r="J34" t="s">
        <v>20</v>
      </c>
      <c r="K34" t="s">
        <v>20</v>
      </c>
      <c r="L34" t="s">
        <v>18</v>
      </c>
      <c r="M34" t="s">
        <v>20</v>
      </c>
      <c r="N34">
        <v>0</v>
      </c>
    </row>
    <row r="35" spans="1:14" x14ac:dyDescent="0.25">
      <c r="A35" t="s">
        <v>70</v>
      </c>
      <c r="B35" t="s">
        <v>71</v>
      </c>
      <c r="C35" t="str">
        <f t="shared" si="0"/>
        <v>ROUGEGREZTom</v>
      </c>
      <c r="D35" t="s">
        <v>380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>
        <v>0</v>
      </c>
    </row>
    <row r="36" spans="1:14" x14ac:dyDescent="0.25">
      <c r="A36" t="s">
        <v>94</v>
      </c>
      <c r="B36" t="s">
        <v>95</v>
      </c>
      <c r="C36" t="str">
        <f t="shared" si="0"/>
        <v>SAMPERSLucile</v>
      </c>
      <c r="D36" t="s">
        <v>389</v>
      </c>
      <c r="E36">
        <v>10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20</v>
      </c>
      <c r="L36" t="s">
        <v>17</v>
      </c>
      <c r="M36" t="s">
        <v>20</v>
      </c>
      <c r="N36">
        <v>0</v>
      </c>
    </row>
    <row r="37" spans="1:14" x14ac:dyDescent="0.25">
      <c r="A37" t="s">
        <v>145</v>
      </c>
      <c r="B37" t="s">
        <v>146</v>
      </c>
      <c r="C37" t="str">
        <f t="shared" si="0"/>
        <v>TELLIERMaxime</v>
      </c>
      <c r="D37" t="s">
        <v>397</v>
      </c>
      <c r="E37">
        <v>8</v>
      </c>
      <c r="F37" t="s">
        <v>18</v>
      </c>
      <c r="G37" t="s">
        <v>17</v>
      </c>
      <c r="H37" t="s">
        <v>18</v>
      </c>
      <c r="I37" t="s">
        <v>18</v>
      </c>
      <c r="J37" t="s">
        <v>20</v>
      </c>
      <c r="K37" t="s">
        <v>18</v>
      </c>
      <c r="L37" t="s">
        <v>18</v>
      </c>
      <c r="M37" t="s">
        <v>20</v>
      </c>
      <c r="N37">
        <v>0</v>
      </c>
    </row>
    <row r="38" spans="1:14" x14ac:dyDescent="0.25">
      <c r="A38" t="s">
        <v>131</v>
      </c>
      <c r="B38" t="s">
        <v>132</v>
      </c>
      <c r="C38" t="str">
        <f t="shared" si="0"/>
        <v>THIREEmeline</v>
      </c>
      <c r="D38" t="s">
        <v>372</v>
      </c>
      <c r="E38">
        <v>9.5</v>
      </c>
      <c r="F38" t="s">
        <v>18</v>
      </c>
      <c r="G38" t="s">
        <v>17</v>
      </c>
      <c r="H38" t="s">
        <v>19</v>
      </c>
      <c r="I38" t="s">
        <v>18</v>
      </c>
      <c r="J38" t="s">
        <v>18</v>
      </c>
      <c r="K38" t="s">
        <v>20</v>
      </c>
      <c r="L38" t="s">
        <v>17</v>
      </c>
      <c r="M38" t="s">
        <v>18</v>
      </c>
      <c r="N38">
        <v>0</v>
      </c>
    </row>
    <row r="39" spans="1:14" x14ac:dyDescent="0.25">
      <c r="A39" t="s">
        <v>58</v>
      </c>
      <c r="B39" t="s">
        <v>59</v>
      </c>
      <c r="C39" t="str">
        <f t="shared" si="0"/>
        <v>TROLLERemi</v>
      </c>
      <c r="D39" t="s">
        <v>383</v>
      </c>
      <c r="E39">
        <v>7.5</v>
      </c>
      <c r="F39" t="s">
        <v>17</v>
      </c>
      <c r="G39" t="s">
        <v>18</v>
      </c>
      <c r="H39" t="s">
        <v>19</v>
      </c>
      <c r="I39" t="s">
        <v>18</v>
      </c>
      <c r="J39" t="s">
        <v>20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52</v>
      </c>
      <c r="B40" t="s">
        <v>53</v>
      </c>
      <c r="C40" t="str">
        <f t="shared" si="0"/>
        <v>VANBERTENLeo</v>
      </c>
      <c r="D40" t="s">
        <v>374</v>
      </c>
      <c r="E40">
        <v>13</v>
      </c>
      <c r="F40" t="s">
        <v>17</v>
      </c>
      <c r="G40" t="s">
        <v>17</v>
      </c>
      <c r="H40" t="s">
        <v>18</v>
      </c>
      <c r="I40" t="s">
        <v>18</v>
      </c>
      <c r="J40" t="s">
        <v>20</v>
      </c>
      <c r="K40" t="s">
        <v>20</v>
      </c>
      <c r="L40" t="s">
        <v>18</v>
      </c>
      <c r="M40" t="s">
        <v>20</v>
      </c>
      <c r="N40">
        <v>0</v>
      </c>
    </row>
    <row r="41" spans="1:14" x14ac:dyDescent="0.25">
      <c r="A41" t="s">
        <v>109</v>
      </c>
      <c r="B41" t="s">
        <v>110</v>
      </c>
      <c r="C41" t="str">
        <f t="shared" si="0"/>
        <v>VECTENAuguste</v>
      </c>
      <c r="D41" t="s">
        <v>396</v>
      </c>
      <c r="E41">
        <v>10.5</v>
      </c>
      <c r="F41" t="s">
        <v>18</v>
      </c>
      <c r="G41" t="s">
        <v>17</v>
      </c>
      <c r="H41" t="s">
        <v>19</v>
      </c>
      <c r="I41" t="s">
        <v>18</v>
      </c>
      <c r="J41" t="s">
        <v>20</v>
      </c>
      <c r="K41" t="s">
        <v>18</v>
      </c>
      <c r="L41" t="s">
        <v>18</v>
      </c>
      <c r="M41" t="s">
        <v>20</v>
      </c>
      <c r="N41">
        <v>0</v>
      </c>
    </row>
    <row r="42" spans="1:14" x14ac:dyDescent="0.25">
      <c r="A42" t="s">
        <v>61</v>
      </c>
      <c r="B42" t="s">
        <v>62</v>
      </c>
      <c r="C42" t="str">
        <f t="shared" si="0"/>
        <v>WROLYK-LHERMITTEHugo</v>
      </c>
      <c r="D42" t="s">
        <v>381</v>
      </c>
      <c r="E42">
        <v>17.5</v>
      </c>
      <c r="F42" t="s">
        <v>17</v>
      </c>
      <c r="G42" t="s">
        <v>17</v>
      </c>
      <c r="H42" t="s">
        <v>18</v>
      </c>
      <c r="I42" t="s">
        <v>19</v>
      </c>
      <c r="J42" t="s">
        <v>20</v>
      </c>
      <c r="K42" t="s">
        <v>20</v>
      </c>
      <c r="L42" t="s">
        <v>17</v>
      </c>
      <c r="M42" t="s">
        <v>20</v>
      </c>
      <c r="N42">
        <v>0</v>
      </c>
    </row>
  </sheetData>
  <autoFilter ref="A1:N42" xr:uid="{5789BA85-F52D-40A0-A138-366006832441}">
    <sortState xmlns:xlrd2="http://schemas.microsoft.com/office/spreadsheetml/2017/richdata2" ref="A2:N42">
      <sortCondition ref="A1:A42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4C08-F333-4BB3-917E-A3455A2B8949}">
  <sheetPr>
    <tabColor theme="4" tint="0.39997558519241921"/>
  </sheetPr>
  <dimension ref="A1:N27"/>
  <sheetViews>
    <sheetView workbookViewId="0">
      <selection activeCell="D31" sqref="D31"/>
    </sheetView>
  </sheetViews>
  <sheetFormatPr baseColWidth="10" defaultRowHeight="15" x14ac:dyDescent="0.25"/>
  <cols>
    <col min="1" max="1" width="17.28515625" bestFit="1" customWidth="1"/>
    <col min="2" max="2" width="11.5703125" bestFit="1" customWidth="1"/>
    <col min="3" max="3" width="38.85546875" bestFit="1" customWidth="1"/>
    <col min="4" max="4" width="38.85546875" customWidth="1"/>
  </cols>
  <sheetData>
    <row r="1" spans="1:14" ht="15.75" x14ac:dyDescent="0.25">
      <c r="A1" s="53" t="s">
        <v>0</v>
      </c>
      <c r="B1" s="53" t="s">
        <v>1</v>
      </c>
      <c r="C1" s="53" t="s">
        <v>1060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</row>
    <row r="2" spans="1:14" ht="15.75" x14ac:dyDescent="0.25">
      <c r="A2" s="53" t="s">
        <v>407</v>
      </c>
      <c r="B2" s="53" t="s">
        <v>408</v>
      </c>
      <c r="C2" s="53" t="s">
        <v>1096</v>
      </c>
      <c r="D2" s="53" t="str">
        <f t="shared" ref="D2:D27" si="0">A2&amp;B2</f>
        <v>BAILLETJeremy</v>
      </c>
      <c r="E2" s="53" t="s">
        <v>1097</v>
      </c>
      <c r="F2" s="53">
        <v>13</v>
      </c>
      <c r="G2" s="53">
        <v>2</v>
      </c>
      <c r="H2" s="53">
        <v>2</v>
      </c>
      <c r="I2" s="53">
        <v>0</v>
      </c>
      <c r="J2" s="53">
        <v>0</v>
      </c>
      <c r="K2" s="53">
        <v>3</v>
      </c>
      <c r="L2" s="53">
        <v>3</v>
      </c>
      <c r="M2" s="53">
        <v>0</v>
      </c>
      <c r="N2" s="53">
        <v>3</v>
      </c>
    </row>
    <row r="3" spans="1:14" ht="15.75" x14ac:dyDescent="0.25">
      <c r="A3" s="53" t="s">
        <v>325</v>
      </c>
      <c r="B3" s="53" t="s">
        <v>326</v>
      </c>
      <c r="C3" s="53" t="s">
        <v>1086</v>
      </c>
      <c r="D3" s="53" t="str">
        <f t="shared" si="0"/>
        <v>BOSTYNMaewan</v>
      </c>
      <c r="E3" s="53" t="s">
        <v>1087</v>
      </c>
      <c r="F3" s="53">
        <v>10</v>
      </c>
      <c r="G3" s="53">
        <v>2</v>
      </c>
      <c r="H3" s="53">
        <v>0</v>
      </c>
      <c r="I3" s="53">
        <v>0</v>
      </c>
      <c r="J3" s="53">
        <v>0</v>
      </c>
      <c r="K3" s="53">
        <v>3</v>
      </c>
      <c r="L3" s="53">
        <v>0</v>
      </c>
      <c r="M3" s="53">
        <v>2</v>
      </c>
      <c r="N3" s="53">
        <v>3</v>
      </c>
    </row>
    <row r="4" spans="1:14" ht="15.75" x14ac:dyDescent="0.25">
      <c r="A4" s="53" t="s">
        <v>376</v>
      </c>
      <c r="B4" s="53" t="s">
        <v>62</v>
      </c>
      <c r="C4" s="53" t="s">
        <v>1071</v>
      </c>
      <c r="D4" s="53" t="str">
        <f t="shared" si="0"/>
        <v>BOUTILLIERHugo</v>
      </c>
      <c r="E4" s="53" t="s">
        <v>1072</v>
      </c>
      <c r="F4" s="53">
        <v>6</v>
      </c>
      <c r="G4" s="53">
        <v>0</v>
      </c>
      <c r="H4" s="53">
        <v>0</v>
      </c>
      <c r="I4" s="53">
        <v>0</v>
      </c>
      <c r="J4" s="53">
        <v>0</v>
      </c>
      <c r="K4" s="53">
        <v>0</v>
      </c>
      <c r="L4" s="53">
        <v>3</v>
      </c>
      <c r="M4" s="53">
        <v>0</v>
      </c>
      <c r="N4" s="53">
        <v>3</v>
      </c>
    </row>
    <row r="5" spans="1:14" ht="15.75" x14ac:dyDescent="0.25">
      <c r="A5" s="53" t="s">
        <v>575</v>
      </c>
      <c r="B5" s="53" t="s">
        <v>137</v>
      </c>
      <c r="C5" s="53" t="s">
        <v>1088</v>
      </c>
      <c r="D5" s="53" t="str">
        <f t="shared" si="0"/>
        <v>CANLERBaptiste</v>
      </c>
      <c r="E5" s="53" t="s">
        <v>1089</v>
      </c>
      <c r="F5" s="53">
        <v>10.5</v>
      </c>
      <c r="G5" s="53">
        <v>0</v>
      </c>
      <c r="H5" s="53">
        <v>2</v>
      </c>
      <c r="I5" s="53">
        <v>2.5</v>
      </c>
      <c r="J5" s="53">
        <v>0</v>
      </c>
      <c r="K5" s="53">
        <v>0</v>
      </c>
      <c r="L5" s="53">
        <v>3</v>
      </c>
      <c r="M5" s="53">
        <v>0</v>
      </c>
      <c r="N5" s="53">
        <v>3</v>
      </c>
    </row>
    <row r="6" spans="1:14" ht="15.75" x14ac:dyDescent="0.25">
      <c r="A6" s="53" t="s">
        <v>240</v>
      </c>
      <c r="B6" s="53" t="s">
        <v>62</v>
      </c>
      <c r="C6" s="53" t="s">
        <v>1100</v>
      </c>
      <c r="D6" s="53" t="str">
        <f t="shared" si="0"/>
        <v>CARETTEHugo</v>
      </c>
      <c r="E6" s="53" t="s">
        <v>1101</v>
      </c>
      <c r="F6" s="53">
        <v>13.5</v>
      </c>
      <c r="G6" s="53">
        <v>0</v>
      </c>
      <c r="H6" s="53">
        <v>0</v>
      </c>
      <c r="I6" s="53">
        <v>2.5</v>
      </c>
      <c r="J6" s="53">
        <v>0</v>
      </c>
      <c r="K6" s="53">
        <v>3</v>
      </c>
      <c r="L6" s="53">
        <v>3</v>
      </c>
      <c r="M6" s="53">
        <v>2</v>
      </c>
      <c r="N6" s="53">
        <v>3</v>
      </c>
    </row>
    <row r="7" spans="1:14" ht="15.75" x14ac:dyDescent="0.25">
      <c r="A7" s="53" t="s">
        <v>578</v>
      </c>
      <c r="B7" s="53" t="s">
        <v>22</v>
      </c>
      <c r="C7" s="53" t="s">
        <v>1069</v>
      </c>
      <c r="D7" s="53" t="str">
        <f t="shared" si="0"/>
        <v>CELISSEAntoine</v>
      </c>
      <c r="E7" s="53" t="s">
        <v>1070</v>
      </c>
      <c r="F7" s="53">
        <v>3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3</v>
      </c>
      <c r="M7" s="53">
        <v>0</v>
      </c>
      <c r="N7" s="53">
        <v>0</v>
      </c>
    </row>
    <row r="8" spans="1:14" ht="15.75" x14ac:dyDescent="0.25">
      <c r="A8" s="53" t="s">
        <v>447</v>
      </c>
      <c r="B8" s="53" t="s">
        <v>289</v>
      </c>
      <c r="C8" s="53" t="s">
        <v>1098</v>
      </c>
      <c r="D8" s="53" t="str">
        <f t="shared" si="0"/>
        <v>DE WAUBERTAlexis</v>
      </c>
      <c r="E8" s="53" t="s">
        <v>1099</v>
      </c>
      <c r="F8" s="53">
        <v>13</v>
      </c>
      <c r="G8" s="53">
        <v>0</v>
      </c>
      <c r="H8" s="53">
        <v>2</v>
      </c>
      <c r="I8" s="53">
        <v>2.5</v>
      </c>
      <c r="J8" s="53">
        <v>2.5</v>
      </c>
      <c r="K8" s="53">
        <v>3</v>
      </c>
      <c r="L8" s="53">
        <v>3</v>
      </c>
      <c r="M8" s="53">
        <v>0</v>
      </c>
      <c r="N8" s="53">
        <v>0</v>
      </c>
    </row>
    <row r="9" spans="1:14" ht="15.75" x14ac:dyDescent="0.25">
      <c r="A9" s="53" t="s">
        <v>223</v>
      </c>
      <c r="B9" s="53" t="s">
        <v>224</v>
      </c>
      <c r="C9" s="53" t="s">
        <v>1077</v>
      </c>
      <c r="D9" s="53" t="str">
        <f t="shared" si="0"/>
        <v>DEBOUDTAubin</v>
      </c>
      <c r="E9" s="53" t="s">
        <v>1078</v>
      </c>
      <c r="F9" s="53">
        <v>8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3</v>
      </c>
      <c r="M9" s="53">
        <v>2</v>
      </c>
      <c r="N9" s="53">
        <v>3</v>
      </c>
    </row>
    <row r="10" spans="1:14" ht="15.75" x14ac:dyDescent="0.25">
      <c r="A10" s="53" t="s">
        <v>196</v>
      </c>
      <c r="B10" s="53" t="s">
        <v>197</v>
      </c>
      <c r="C10" s="53" t="s">
        <v>1075</v>
      </c>
      <c r="D10" s="53" t="str">
        <f t="shared" si="0"/>
        <v>DEMESYEnguerrand</v>
      </c>
      <c r="E10" s="53" t="s">
        <v>1076</v>
      </c>
      <c r="F10" s="53">
        <v>8</v>
      </c>
      <c r="G10" s="53">
        <v>0</v>
      </c>
      <c r="H10" s="53">
        <v>0</v>
      </c>
      <c r="I10" s="53">
        <v>0</v>
      </c>
      <c r="J10" s="53">
        <v>0</v>
      </c>
      <c r="K10" s="53">
        <v>3</v>
      </c>
      <c r="L10" s="53">
        <v>3</v>
      </c>
      <c r="M10" s="53">
        <v>2</v>
      </c>
      <c r="N10" s="53">
        <v>0</v>
      </c>
    </row>
    <row r="11" spans="1:14" ht="15.75" x14ac:dyDescent="0.25">
      <c r="A11" s="53" t="s">
        <v>417</v>
      </c>
      <c r="B11" s="53" t="s">
        <v>418</v>
      </c>
      <c r="C11" s="53" t="s">
        <v>1061</v>
      </c>
      <c r="D11" s="53" t="str">
        <f t="shared" si="0"/>
        <v>DI FABIO-VALLETOscar</v>
      </c>
      <c r="E11" s="53" t="s">
        <v>1062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4" t="s">
        <v>24</v>
      </c>
      <c r="L11" s="54" t="s">
        <v>24</v>
      </c>
      <c r="M11" s="54" t="s">
        <v>24</v>
      </c>
      <c r="N11" s="54" t="s">
        <v>24</v>
      </c>
    </row>
    <row r="12" spans="1:14" ht="15.75" x14ac:dyDescent="0.25">
      <c r="A12" s="53" t="s">
        <v>180</v>
      </c>
      <c r="B12" s="53" t="s">
        <v>181</v>
      </c>
      <c r="C12" s="53" t="s">
        <v>1106</v>
      </c>
      <c r="D12" s="53" t="str">
        <f t="shared" si="0"/>
        <v>ENTINGERGregoire</v>
      </c>
      <c r="E12" s="53" t="s">
        <v>1107</v>
      </c>
      <c r="F12" s="53">
        <v>18</v>
      </c>
      <c r="G12" s="53">
        <v>0</v>
      </c>
      <c r="H12" s="53">
        <v>2</v>
      </c>
      <c r="I12" s="53">
        <v>2.5</v>
      </c>
      <c r="J12" s="53">
        <v>2.5</v>
      </c>
      <c r="K12" s="53">
        <v>3</v>
      </c>
      <c r="L12" s="53">
        <v>3</v>
      </c>
      <c r="M12" s="53">
        <v>2</v>
      </c>
      <c r="N12" s="53">
        <v>3</v>
      </c>
    </row>
    <row r="13" spans="1:14" ht="15.75" x14ac:dyDescent="0.25">
      <c r="A13" s="53" t="s">
        <v>300</v>
      </c>
      <c r="B13" s="53" t="s">
        <v>301</v>
      </c>
      <c r="C13" s="53" t="s">
        <v>1067</v>
      </c>
      <c r="D13" s="53" t="str">
        <f t="shared" si="0"/>
        <v>GANGNITOCassandre</v>
      </c>
      <c r="E13" s="53" t="s">
        <v>1068</v>
      </c>
      <c r="F13" s="53">
        <v>3</v>
      </c>
      <c r="G13" s="53">
        <v>0</v>
      </c>
      <c r="H13" s="54" t="s">
        <v>24</v>
      </c>
      <c r="I13" s="53">
        <v>0</v>
      </c>
      <c r="J13" s="53">
        <v>0</v>
      </c>
      <c r="K13" s="53">
        <v>3</v>
      </c>
      <c r="L13" s="53">
        <v>0</v>
      </c>
      <c r="M13" s="53">
        <v>0</v>
      </c>
      <c r="N13" s="53">
        <v>0</v>
      </c>
    </row>
    <row r="14" spans="1:14" ht="15.75" x14ac:dyDescent="0.25">
      <c r="A14" s="53" t="s">
        <v>169</v>
      </c>
      <c r="B14" s="53" t="s">
        <v>146</v>
      </c>
      <c r="C14" s="53" t="s">
        <v>1108</v>
      </c>
      <c r="D14" s="53" t="str">
        <f t="shared" si="0"/>
        <v>GAVOISMaxime</v>
      </c>
      <c r="E14" s="53" t="s">
        <v>1109</v>
      </c>
      <c r="F14" s="53">
        <v>8</v>
      </c>
      <c r="G14" s="53">
        <v>0</v>
      </c>
      <c r="H14" s="53">
        <v>2</v>
      </c>
      <c r="I14" s="53">
        <v>0</v>
      </c>
      <c r="J14" s="53">
        <v>0</v>
      </c>
      <c r="K14" s="53">
        <v>0</v>
      </c>
      <c r="L14" s="53">
        <v>3</v>
      </c>
      <c r="M14" s="53">
        <v>0</v>
      </c>
      <c r="N14" s="53">
        <v>3</v>
      </c>
    </row>
    <row r="15" spans="1:14" ht="15.75" x14ac:dyDescent="0.25">
      <c r="A15" s="53" t="s">
        <v>177</v>
      </c>
      <c r="B15" s="53" t="s">
        <v>178</v>
      </c>
      <c r="C15" s="53" t="s">
        <v>1104</v>
      </c>
      <c r="D15" s="53" t="str">
        <f t="shared" si="0"/>
        <v>GUIBERTPierre</v>
      </c>
      <c r="E15" s="53" t="s">
        <v>1105</v>
      </c>
      <c r="F15" s="53">
        <v>16</v>
      </c>
      <c r="G15" s="53">
        <v>0</v>
      </c>
      <c r="H15" s="53">
        <v>2</v>
      </c>
      <c r="I15" s="53">
        <v>2.5</v>
      </c>
      <c r="J15" s="53">
        <v>2.5</v>
      </c>
      <c r="K15" s="53">
        <v>3</v>
      </c>
      <c r="L15" s="53">
        <v>3</v>
      </c>
      <c r="M15" s="53">
        <v>0</v>
      </c>
      <c r="N15" s="53">
        <v>3</v>
      </c>
    </row>
    <row r="16" spans="1:14" ht="15.75" x14ac:dyDescent="0.25">
      <c r="A16" s="53" t="s">
        <v>201</v>
      </c>
      <c r="B16" s="53" t="s">
        <v>202</v>
      </c>
      <c r="C16" s="53" t="s">
        <v>1102</v>
      </c>
      <c r="D16" s="53" t="str">
        <f t="shared" si="0"/>
        <v>HARIR-FOROUCHAugustin</v>
      </c>
      <c r="E16" s="53" t="s">
        <v>1103</v>
      </c>
      <c r="F16" s="53">
        <v>13.5</v>
      </c>
      <c r="G16" s="53">
        <v>0</v>
      </c>
      <c r="H16" s="53">
        <v>2</v>
      </c>
      <c r="I16" s="53">
        <v>2.5</v>
      </c>
      <c r="J16" s="53">
        <v>0</v>
      </c>
      <c r="K16" s="53">
        <v>3</v>
      </c>
      <c r="L16" s="53">
        <v>3</v>
      </c>
      <c r="M16" s="53">
        <v>0</v>
      </c>
      <c r="N16" s="53">
        <v>3</v>
      </c>
    </row>
    <row r="17" spans="1:14" ht="15.75" x14ac:dyDescent="0.25">
      <c r="A17" s="53" t="s">
        <v>252</v>
      </c>
      <c r="B17" s="53" t="s">
        <v>253</v>
      </c>
      <c r="C17" s="53" t="s">
        <v>1080</v>
      </c>
      <c r="D17" s="53" t="str">
        <f t="shared" si="0"/>
        <v>HERMANTAnaelle</v>
      </c>
      <c r="E17" s="53" t="s">
        <v>1081</v>
      </c>
      <c r="F17" s="53">
        <v>8.5</v>
      </c>
      <c r="G17" s="53">
        <v>0</v>
      </c>
      <c r="H17" s="53">
        <v>0</v>
      </c>
      <c r="I17" s="53">
        <v>0</v>
      </c>
      <c r="J17" s="53">
        <v>2.5</v>
      </c>
      <c r="K17" s="53">
        <v>0</v>
      </c>
      <c r="L17" s="53">
        <v>3</v>
      </c>
      <c r="M17" s="53">
        <v>0</v>
      </c>
      <c r="N17" s="53">
        <v>3</v>
      </c>
    </row>
    <row r="18" spans="1:14" ht="15.75" x14ac:dyDescent="0.25">
      <c r="A18" s="53" t="s">
        <v>182</v>
      </c>
      <c r="B18" s="53" t="s">
        <v>183</v>
      </c>
      <c r="C18" s="53" t="s">
        <v>1094</v>
      </c>
      <c r="D18" s="53" t="str">
        <f t="shared" si="0"/>
        <v>LESAINGConstance</v>
      </c>
      <c r="E18" s="53" t="s">
        <v>1095</v>
      </c>
      <c r="F18" s="53">
        <v>11</v>
      </c>
      <c r="G18" s="53">
        <v>0</v>
      </c>
      <c r="H18" s="53">
        <v>0</v>
      </c>
      <c r="I18" s="53">
        <v>0</v>
      </c>
      <c r="J18" s="53">
        <v>0</v>
      </c>
      <c r="K18" s="53">
        <v>3</v>
      </c>
      <c r="L18" s="53">
        <v>3</v>
      </c>
      <c r="M18" s="53">
        <v>2</v>
      </c>
      <c r="N18" s="53">
        <v>3</v>
      </c>
    </row>
    <row r="19" spans="1:14" ht="15.75" x14ac:dyDescent="0.25">
      <c r="A19" s="53" t="s">
        <v>294</v>
      </c>
      <c r="B19" s="53" t="s">
        <v>15</v>
      </c>
      <c r="C19" s="53" t="s">
        <v>1084</v>
      </c>
      <c r="D19" s="53" t="str">
        <f t="shared" si="0"/>
        <v>LEULLIETTERobin</v>
      </c>
      <c r="E19" s="53" t="s">
        <v>1085</v>
      </c>
      <c r="F19" s="53">
        <v>10</v>
      </c>
      <c r="G19" s="53">
        <v>2</v>
      </c>
      <c r="H19" s="53">
        <v>0</v>
      </c>
      <c r="I19" s="53">
        <v>0</v>
      </c>
      <c r="J19" s="53">
        <v>0</v>
      </c>
      <c r="K19" s="53">
        <v>0</v>
      </c>
      <c r="L19" s="53">
        <v>3</v>
      </c>
      <c r="M19" s="53">
        <v>2</v>
      </c>
      <c r="N19" s="53">
        <v>3</v>
      </c>
    </row>
    <row r="20" spans="1:14" ht="15.75" x14ac:dyDescent="0.25">
      <c r="A20" s="53" t="s">
        <v>91</v>
      </c>
      <c r="B20" s="53" t="s">
        <v>92</v>
      </c>
      <c r="C20" s="53" t="s">
        <v>1065</v>
      </c>
      <c r="D20" s="53" t="str">
        <f t="shared" si="0"/>
        <v>MERCADEREmma</v>
      </c>
      <c r="E20" s="53" t="s">
        <v>1066</v>
      </c>
      <c r="F20" s="53">
        <v>2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2</v>
      </c>
      <c r="N20" s="53">
        <v>0</v>
      </c>
    </row>
    <row r="21" spans="1:14" ht="15.75" x14ac:dyDescent="0.25">
      <c r="A21" s="53" t="s">
        <v>34</v>
      </c>
      <c r="B21" s="53" t="s">
        <v>35</v>
      </c>
      <c r="C21" s="53" t="s">
        <v>1090</v>
      </c>
      <c r="D21" s="53" t="str">
        <f t="shared" si="0"/>
        <v>NEVEUXEleonore</v>
      </c>
      <c r="E21" s="53" t="s">
        <v>1091</v>
      </c>
      <c r="F21" s="53">
        <v>10.5</v>
      </c>
      <c r="G21" s="53">
        <v>2</v>
      </c>
      <c r="H21" s="53">
        <v>0</v>
      </c>
      <c r="I21" s="53">
        <v>2.5</v>
      </c>
      <c r="J21" s="53">
        <v>0</v>
      </c>
      <c r="K21" s="53">
        <v>3</v>
      </c>
      <c r="L21" s="53">
        <v>0</v>
      </c>
      <c r="M21" s="53">
        <v>0</v>
      </c>
      <c r="N21" s="53">
        <v>3</v>
      </c>
    </row>
    <row r="22" spans="1:14" ht="15.75" x14ac:dyDescent="0.25">
      <c r="A22" s="53" t="s">
        <v>142</v>
      </c>
      <c r="B22" s="53" t="s">
        <v>143</v>
      </c>
      <c r="C22" s="53" t="s">
        <v>1110</v>
      </c>
      <c r="D22" s="53" t="str">
        <f t="shared" si="0"/>
        <v>PAULEliott</v>
      </c>
      <c r="E22" s="53" t="s">
        <v>1111</v>
      </c>
      <c r="F22" s="53">
        <v>15.5</v>
      </c>
      <c r="G22" s="53">
        <v>0</v>
      </c>
      <c r="H22" s="53">
        <v>2</v>
      </c>
      <c r="I22" s="53">
        <v>2.5</v>
      </c>
      <c r="J22" s="53">
        <v>0</v>
      </c>
      <c r="K22" s="53">
        <v>3</v>
      </c>
      <c r="L22" s="53">
        <v>3</v>
      </c>
      <c r="M22" s="53">
        <v>2</v>
      </c>
      <c r="N22" s="53">
        <v>3</v>
      </c>
    </row>
    <row r="23" spans="1:14" ht="15.75" x14ac:dyDescent="0.25">
      <c r="A23" s="53" t="s">
        <v>115</v>
      </c>
      <c r="B23" s="53" t="s">
        <v>116</v>
      </c>
      <c r="C23" s="53" t="s">
        <v>1063</v>
      </c>
      <c r="D23" s="53" t="str">
        <f t="shared" si="0"/>
        <v>PECOURTBertille</v>
      </c>
      <c r="E23" s="53" t="s">
        <v>1064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</row>
    <row r="24" spans="1:14" ht="15.75" x14ac:dyDescent="0.25">
      <c r="A24" s="53" t="s">
        <v>185</v>
      </c>
      <c r="B24" s="53" t="s">
        <v>186</v>
      </c>
      <c r="C24" s="53" t="s">
        <v>1073</v>
      </c>
      <c r="D24" s="53" t="str">
        <f t="shared" si="0"/>
        <v>RAVELOJAONAArthur</v>
      </c>
      <c r="E24" s="53" t="s">
        <v>1074</v>
      </c>
      <c r="F24" s="53">
        <v>7.5</v>
      </c>
      <c r="G24" s="53">
        <v>2</v>
      </c>
      <c r="H24" s="54" t="s">
        <v>24</v>
      </c>
      <c r="I24" s="53">
        <v>0</v>
      </c>
      <c r="J24" s="53">
        <v>2.5</v>
      </c>
      <c r="K24" s="53">
        <v>0</v>
      </c>
      <c r="L24" s="53">
        <v>3</v>
      </c>
      <c r="M24" s="54" t="s">
        <v>24</v>
      </c>
      <c r="N24" s="53">
        <v>0</v>
      </c>
    </row>
    <row r="25" spans="1:14" ht="15.75" x14ac:dyDescent="0.25">
      <c r="A25" s="53" t="s">
        <v>70</v>
      </c>
      <c r="B25" s="53" t="s">
        <v>71</v>
      </c>
      <c r="C25" s="53" t="s">
        <v>1079</v>
      </c>
      <c r="D25" s="53" t="str">
        <f t="shared" si="0"/>
        <v>ROUGEGREZTom</v>
      </c>
      <c r="E25" s="53" t="s">
        <v>401</v>
      </c>
      <c r="F25" s="53">
        <v>8</v>
      </c>
      <c r="G25" s="53">
        <v>0</v>
      </c>
      <c r="H25" s="53">
        <v>0</v>
      </c>
      <c r="I25" s="53">
        <v>0</v>
      </c>
      <c r="J25" s="53">
        <v>0</v>
      </c>
      <c r="K25" s="53">
        <v>3</v>
      </c>
      <c r="L25" s="53">
        <v>3</v>
      </c>
      <c r="M25" s="53">
        <v>2</v>
      </c>
      <c r="N25" s="53">
        <v>0</v>
      </c>
    </row>
    <row r="26" spans="1:14" ht="15.75" x14ac:dyDescent="0.25">
      <c r="A26" s="53" t="s">
        <v>145</v>
      </c>
      <c r="B26" s="53" t="s">
        <v>146</v>
      </c>
      <c r="C26" s="53" t="s">
        <v>1092</v>
      </c>
      <c r="D26" s="53" t="str">
        <f t="shared" si="0"/>
        <v>TELLIERMaxime</v>
      </c>
      <c r="E26" s="53" t="s">
        <v>1093</v>
      </c>
      <c r="F26" s="53">
        <v>10.5</v>
      </c>
      <c r="G26" s="53">
        <v>0</v>
      </c>
      <c r="H26" s="53">
        <v>2</v>
      </c>
      <c r="I26" s="53">
        <v>0</v>
      </c>
      <c r="J26" s="53">
        <v>2.5</v>
      </c>
      <c r="K26" s="53">
        <v>0</v>
      </c>
      <c r="L26" s="53">
        <v>3</v>
      </c>
      <c r="M26" s="53">
        <v>0</v>
      </c>
      <c r="N26" s="53">
        <v>3</v>
      </c>
    </row>
    <row r="27" spans="1:14" ht="15.75" x14ac:dyDescent="0.25">
      <c r="A27" s="53" t="s">
        <v>131</v>
      </c>
      <c r="B27" s="53" t="s">
        <v>132</v>
      </c>
      <c r="C27" s="53" t="s">
        <v>1082</v>
      </c>
      <c r="D27" s="53" t="str">
        <f t="shared" si="0"/>
        <v>THIREEmeline</v>
      </c>
      <c r="E27" s="53" t="s">
        <v>1083</v>
      </c>
      <c r="F27" s="53">
        <v>10</v>
      </c>
      <c r="G27" s="53">
        <v>0</v>
      </c>
      <c r="H27" s="53">
        <v>2</v>
      </c>
      <c r="I27" s="53">
        <v>0</v>
      </c>
      <c r="J27" s="53">
        <v>0</v>
      </c>
      <c r="K27" s="53">
        <v>3</v>
      </c>
      <c r="L27" s="53">
        <v>3</v>
      </c>
      <c r="M27" s="53">
        <v>2</v>
      </c>
      <c r="N27" s="53">
        <v>0</v>
      </c>
    </row>
  </sheetData>
  <autoFilter ref="A1:N1" xr:uid="{0E7C4C08-F333-4BB3-917E-A3455A2B8949}">
    <sortState xmlns:xlrd2="http://schemas.microsoft.com/office/spreadsheetml/2017/richdata2" ref="A2:N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E212-235E-4B03-A4BB-7145927B199F}">
  <sheetPr>
    <tabColor theme="4" tint="0.39997558519241921"/>
  </sheetPr>
  <dimension ref="A1:M18"/>
  <sheetViews>
    <sheetView workbookViewId="0">
      <selection activeCell="C27" sqref="C27"/>
    </sheetView>
  </sheetViews>
  <sheetFormatPr baseColWidth="10" defaultRowHeight="15" x14ac:dyDescent="0.25"/>
  <cols>
    <col min="1" max="1" width="15.140625" bestFit="1" customWidth="1"/>
    <col min="2" max="2" width="11.5703125" bestFit="1" customWidth="1"/>
    <col min="3" max="3" width="31.5703125" bestFit="1" customWidth="1"/>
    <col min="4" max="4" width="36.42578125" bestFit="1" customWidth="1"/>
  </cols>
  <sheetData>
    <row r="1" spans="1:13" ht="15.75" x14ac:dyDescent="0.25">
      <c r="A1" s="53" t="s">
        <v>0</v>
      </c>
      <c r="B1" s="53" t="s">
        <v>1</v>
      </c>
      <c r="C1" s="53" t="s">
        <v>2</v>
      </c>
      <c r="D1" s="53" t="s">
        <v>1060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</row>
    <row r="2" spans="1:13" ht="15.75" x14ac:dyDescent="0.25">
      <c r="A2" s="53" t="s">
        <v>185</v>
      </c>
      <c r="B2" s="53" t="s">
        <v>186</v>
      </c>
      <c r="C2" s="53" t="str">
        <f>A2&amp;B2</f>
        <v>RAVELOJAONAArthur</v>
      </c>
      <c r="D2" s="53" t="s">
        <v>1073</v>
      </c>
      <c r="E2" s="53">
        <v>6</v>
      </c>
      <c r="F2" s="53">
        <v>0</v>
      </c>
      <c r="G2" s="53">
        <v>0</v>
      </c>
      <c r="H2" s="53">
        <v>0</v>
      </c>
      <c r="I2" s="53">
        <v>0</v>
      </c>
      <c r="J2" s="53">
        <v>3</v>
      </c>
      <c r="K2" s="53">
        <v>3</v>
      </c>
      <c r="L2" s="53">
        <v>0</v>
      </c>
      <c r="M2" s="53">
        <v>0</v>
      </c>
    </row>
    <row r="3" spans="1:13" ht="15.75" x14ac:dyDescent="0.25">
      <c r="A3" s="53" t="s">
        <v>670</v>
      </c>
      <c r="B3" s="53" t="s">
        <v>669</v>
      </c>
      <c r="C3" s="53" t="str">
        <f t="shared" ref="C3:C18" si="0">A3&amp;B3</f>
        <v>LE POGAMMatheo</v>
      </c>
      <c r="D3" s="53" t="s">
        <v>1135</v>
      </c>
      <c r="E3" s="53">
        <v>10.5</v>
      </c>
      <c r="F3" s="53">
        <v>2</v>
      </c>
      <c r="G3" s="53">
        <v>0</v>
      </c>
      <c r="H3" s="53">
        <v>0</v>
      </c>
      <c r="I3" s="53">
        <v>2.5</v>
      </c>
      <c r="J3" s="53">
        <v>0</v>
      </c>
      <c r="K3" s="53">
        <v>3</v>
      </c>
      <c r="L3" s="53">
        <v>0</v>
      </c>
      <c r="M3" s="53">
        <v>3</v>
      </c>
    </row>
    <row r="4" spans="1:13" ht="15.75" x14ac:dyDescent="0.25">
      <c r="A4" s="53" t="s">
        <v>530</v>
      </c>
      <c r="B4" s="53" t="s">
        <v>65</v>
      </c>
      <c r="C4" s="53" t="str">
        <f t="shared" si="0"/>
        <v>ERIPRETPaul</v>
      </c>
      <c r="D4" s="53" t="s">
        <v>1227</v>
      </c>
      <c r="E4" s="53">
        <v>8</v>
      </c>
      <c r="F4" s="53">
        <v>0</v>
      </c>
      <c r="G4" s="53">
        <v>2</v>
      </c>
      <c r="H4" s="53">
        <v>0</v>
      </c>
      <c r="I4" s="53">
        <v>0</v>
      </c>
      <c r="J4" s="53">
        <v>0</v>
      </c>
      <c r="K4" s="53">
        <v>3</v>
      </c>
      <c r="L4" s="53" t="s">
        <v>24</v>
      </c>
      <c r="M4" s="53">
        <v>3</v>
      </c>
    </row>
    <row r="5" spans="1:13" ht="15.75" x14ac:dyDescent="0.25">
      <c r="A5" s="53" t="s">
        <v>70</v>
      </c>
      <c r="B5" s="53" t="s">
        <v>71</v>
      </c>
      <c r="C5" s="53" t="str">
        <f t="shared" si="0"/>
        <v>ROUGEGREZTom</v>
      </c>
      <c r="D5" s="53" t="s">
        <v>1079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</row>
    <row r="6" spans="1:13" ht="15.75" x14ac:dyDescent="0.25">
      <c r="A6" s="53" t="s">
        <v>91</v>
      </c>
      <c r="B6" s="53" t="s">
        <v>92</v>
      </c>
      <c r="C6" s="53" t="str">
        <f t="shared" si="0"/>
        <v>MERCADEREmma</v>
      </c>
      <c r="D6" s="53" t="s">
        <v>1065</v>
      </c>
      <c r="E6" s="53">
        <v>3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3</v>
      </c>
      <c r="L6" s="53">
        <v>0</v>
      </c>
      <c r="M6" s="53">
        <v>0</v>
      </c>
    </row>
    <row r="7" spans="1:13" ht="15.75" x14ac:dyDescent="0.25">
      <c r="A7" s="53" t="s">
        <v>58</v>
      </c>
      <c r="B7" s="53" t="s">
        <v>59</v>
      </c>
      <c r="C7" s="53" t="str">
        <f t="shared" si="0"/>
        <v>TROLLERemi</v>
      </c>
      <c r="D7" s="53" t="s">
        <v>1228</v>
      </c>
      <c r="E7" s="53">
        <v>10.5</v>
      </c>
      <c r="F7" s="53">
        <v>0</v>
      </c>
      <c r="G7" s="53">
        <v>2</v>
      </c>
      <c r="H7" s="53">
        <v>2.5</v>
      </c>
      <c r="I7" s="53">
        <v>0</v>
      </c>
      <c r="J7" s="53">
        <v>0</v>
      </c>
      <c r="K7" s="53">
        <v>3</v>
      </c>
      <c r="L7" s="53">
        <v>0</v>
      </c>
      <c r="M7" s="53">
        <v>3</v>
      </c>
    </row>
    <row r="8" spans="1:13" ht="15.75" x14ac:dyDescent="0.25">
      <c r="A8" s="53" t="s">
        <v>376</v>
      </c>
      <c r="B8" s="53" t="s">
        <v>62</v>
      </c>
      <c r="C8" s="53" t="str">
        <f t="shared" si="0"/>
        <v>BOUTILLIERHugo</v>
      </c>
      <c r="D8" s="53" t="s">
        <v>1071</v>
      </c>
      <c r="E8" s="53">
        <v>5.5</v>
      </c>
      <c r="F8" s="53">
        <v>0</v>
      </c>
      <c r="G8" s="53">
        <v>0</v>
      </c>
      <c r="H8" s="53">
        <v>0</v>
      </c>
      <c r="I8" s="53">
        <v>2.5</v>
      </c>
      <c r="J8" s="53">
        <v>0</v>
      </c>
      <c r="K8" s="53">
        <v>3</v>
      </c>
      <c r="L8" s="53">
        <v>0</v>
      </c>
      <c r="M8" s="53">
        <v>0</v>
      </c>
    </row>
    <row r="9" spans="1:13" ht="15.75" x14ac:dyDescent="0.25">
      <c r="A9" s="53" t="s">
        <v>196</v>
      </c>
      <c r="B9" s="53" t="s">
        <v>197</v>
      </c>
      <c r="C9" s="53" t="str">
        <f t="shared" si="0"/>
        <v>DEMESYEnguerrand</v>
      </c>
      <c r="D9" s="53" t="s">
        <v>1075</v>
      </c>
      <c r="E9" s="53">
        <v>10</v>
      </c>
      <c r="F9" s="53">
        <v>0</v>
      </c>
      <c r="G9" s="53">
        <v>2</v>
      </c>
      <c r="H9" s="53">
        <v>0</v>
      </c>
      <c r="I9" s="53">
        <v>0</v>
      </c>
      <c r="J9" s="53">
        <v>0</v>
      </c>
      <c r="K9" s="53">
        <v>3</v>
      </c>
      <c r="L9" s="53">
        <v>2</v>
      </c>
      <c r="M9" s="53">
        <v>3</v>
      </c>
    </row>
    <row r="10" spans="1:13" ht="15.75" x14ac:dyDescent="0.25">
      <c r="A10" s="53" t="s">
        <v>115</v>
      </c>
      <c r="B10" s="53" t="s">
        <v>116</v>
      </c>
      <c r="C10" s="53" t="str">
        <f t="shared" si="0"/>
        <v>PECOURTBertille</v>
      </c>
      <c r="D10" s="53" t="s">
        <v>1063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</row>
    <row r="11" spans="1:13" ht="15.75" x14ac:dyDescent="0.25">
      <c r="A11" s="53" t="s">
        <v>300</v>
      </c>
      <c r="B11" s="53" t="s">
        <v>301</v>
      </c>
      <c r="C11" s="53" t="str">
        <f t="shared" si="0"/>
        <v>GANGNITOCassandre</v>
      </c>
      <c r="D11" s="53" t="s">
        <v>1067</v>
      </c>
      <c r="E11" s="53">
        <v>7.5</v>
      </c>
      <c r="F11" s="53">
        <v>0</v>
      </c>
      <c r="G11" s="53">
        <v>2</v>
      </c>
      <c r="H11" s="53">
        <v>2.5</v>
      </c>
      <c r="I11" s="53">
        <v>0</v>
      </c>
      <c r="J11" s="53">
        <v>0</v>
      </c>
      <c r="K11" s="53">
        <v>0</v>
      </c>
      <c r="L11" s="53">
        <v>0</v>
      </c>
      <c r="M11" s="53">
        <v>3</v>
      </c>
    </row>
    <row r="12" spans="1:13" ht="15.75" x14ac:dyDescent="0.25">
      <c r="A12" s="53" t="s">
        <v>223</v>
      </c>
      <c r="B12" s="53" t="s">
        <v>224</v>
      </c>
      <c r="C12" s="53" t="str">
        <f t="shared" si="0"/>
        <v>DEBOUDTAubin</v>
      </c>
      <c r="D12" s="53" t="s">
        <v>1077</v>
      </c>
      <c r="E12" s="53">
        <v>12.5</v>
      </c>
      <c r="F12" s="53">
        <v>0</v>
      </c>
      <c r="G12" s="53">
        <v>2</v>
      </c>
      <c r="H12" s="53">
        <v>0</v>
      </c>
      <c r="I12" s="53">
        <v>2.5</v>
      </c>
      <c r="J12" s="53">
        <v>0</v>
      </c>
      <c r="K12" s="53">
        <v>3</v>
      </c>
      <c r="L12" s="53">
        <v>2</v>
      </c>
      <c r="M12" s="53">
        <v>3</v>
      </c>
    </row>
    <row r="13" spans="1:13" ht="15.75" x14ac:dyDescent="0.25">
      <c r="A13" s="53" t="s">
        <v>689</v>
      </c>
      <c r="B13" s="53" t="s">
        <v>146</v>
      </c>
      <c r="C13" s="53" t="str">
        <f t="shared" si="0"/>
        <v>MENARDMaxime</v>
      </c>
      <c r="D13" s="53" t="s">
        <v>1229</v>
      </c>
      <c r="E13" s="53">
        <v>5.5</v>
      </c>
      <c r="F13" s="53">
        <v>0</v>
      </c>
      <c r="G13" s="53">
        <v>0</v>
      </c>
      <c r="H13" s="53">
        <v>2.5</v>
      </c>
      <c r="I13" s="53" t="s">
        <v>24</v>
      </c>
      <c r="J13" s="53">
        <v>3</v>
      </c>
      <c r="K13" s="53">
        <v>0</v>
      </c>
      <c r="L13" s="53" t="s">
        <v>24</v>
      </c>
      <c r="M13" s="53">
        <v>0</v>
      </c>
    </row>
    <row r="14" spans="1:13" ht="15.75" x14ac:dyDescent="0.25">
      <c r="A14" s="53" t="s">
        <v>252</v>
      </c>
      <c r="B14" s="53" t="s">
        <v>253</v>
      </c>
      <c r="C14" s="53" t="str">
        <f t="shared" si="0"/>
        <v>HERMANTAnaelle</v>
      </c>
      <c r="D14" s="53" t="s">
        <v>1080</v>
      </c>
      <c r="E14" s="53">
        <v>8</v>
      </c>
      <c r="F14" s="53">
        <v>0</v>
      </c>
      <c r="G14" s="53">
        <v>0</v>
      </c>
      <c r="H14" s="53">
        <v>0</v>
      </c>
      <c r="I14" s="53">
        <v>0</v>
      </c>
      <c r="J14" s="53">
        <v>3</v>
      </c>
      <c r="K14" s="53">
        <v>3</v>
      </c>
      <c r="L14" s="53">
        <v>2</v>
      </c>
      <c r="M14" s="53">
        <v>0</v>
      </c>
    </row>
    <row r="15" spans="1:13" ht="15.75" x14ac:dyDescent="0.25">
      <c r="A15" s="53" t="s">
        <v>702</v>
      </c>
      <c r="B15" s="53" t="s">
        <v>701</v>
      </c>
      <c r="C15" s="53" t="str">
        <f t="shared" si="0"/>
        <v>POPOTTimothee</v>
      </c>
      <c r="D15" s="53" t="s">
        <v>1120</v>
      </c>
      <c r="E15" s="53">
        <v>5</v>
      </c>
      <c r="F15" s="53">
        <v>2</v>
      </c>
      <c r="G15" s="53">
        <v>0</v>
      </c>
      <c r="H15" s="53">
        <v>0</v>
      </c>
      <c r="I15" s="53">
        <v>0</v>
      </c>
      <c r="J15" s="53">
        <v>3</v>
      </c>
      <c r="K15" s="53">
        <v>0</v>
      </c>
      <c r="L15" s="53">
        <v>0</v>
      </c>
      <c r="M15" s="53">
        <v>0</v>
      </c>
    </row>
    <row r="16" spans="1:13" ht="15.75" x14ac:dyDescent="0.25">
      <c r="A16" s="53" t="s">
        <v>333</v>
      </c>
      <c r="B16" s="53" t="s">
        <v>334</v>
      </c>
      <c r="C16" s="53" t="str">
        <f t="shared" si="0"/>
        <v>COLOMBSolane</v>
      </c>
      <c r="D16" s="53" t="s">
        <v>1230</v>
      </c>
      <c r="E16" s="53">
        <v>15.5</v>
      </c>
      <c r="F16" s="53">
        <v>2</v>
      </c>
      <c r="G16" s="53">
        <v>2</v>
      </c>
      <c r="H16" s="53">
        <v>0</v>
      </c>
      <c r="I16" s="53">
        <v>2.5</v>
      </c>
      <c r="J16" s="53">
        <v>3</v>
      </c>
      <c r="K16" s="53">
        <v>3</v>
      </c>
      <c r="L16" s="53">
        <v>0</v>
      </c>
      <c r="M16" s="53">
        <v>3</v>
      </c>
    </row>
    <row r="17" spans="1:13" ht="15.75" x14ac:dyDescent="0.25">
      <c r="A17" t="s">
        <v>169</v>
      </c>
      <c r="B17" t="s">
        <v>146</v>
      </c>
      <c r="C17" s="53" t="str">
        <f t="shared" si="0"/>
        <v>GAVOISMaxime</v>
      </c>
      <c r="D17" t="s">
        <v>1108</v>
      </c>
      <c r="E17">
        <v>10.5</v>
      </c>
      <c r="F17">
        <v>0</v>
      </c>
      <c r="G17">
        <v>2</v>
      </c>
      <c r="H17">
        <v>2.5</v>
      </c>
      <c r="I17">
        <v>0</v>
      </c>
      <c r="J17">
        <v>3</v>
      </c>
      <c r="K17">
        <v>0</v>
      </c>
      <c r="L17">
        <v>0</v>
      </c>
      <c r="M17">
        <v>3</v>
      </c>
    </row>
    <row r="18" spans="1:13" ht="15.75" x14ac:dyDescent="0.25">
      <c r="A18" t="s">
        <v>277</v>
      </c>
      <c r="B18" t="s">
        <v>278</v>
      </c>
      <c r="C18" s="53" t="str">
        <f t="shared" si="0"/>
        <v>MENASSACybele</v>
      </c>
      <c r="D18" t="s">
        <v>1232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BA06-B319-4E36-ABFD-1DCCDA5F14E4}">
  <sheetPr>
    <tabColor theme="3" tint="0.499984740745262"/>
  </sheetPr>
  <dimension ref="A1:M4"/>
  <sheetViews>
    <sheetView workbookViewId="0">
      <selection activeCell="C2" sqref="C2"/>
    </sheetView>
  </sheetViews>
  <sheetFormatPr baseColWidth="10" defaultRowHeight="15" x14ac:dyDescent="0.25"/>
  <cols>
    <col min="1" max="1" width="15.140625" bestFit="1" customWidth="1"/>
    <col min="2" max="2" width="10.7109375" bestFit="1" customWidth="1"/>
    <col min="3" max="3" width="21.28515625" bestFit="1" customWidth="1"/>
    <col min="4" max="4" width="36.28515625" bestFit="1" customWidth="1"/>
  </cols>
  <sheetData>
    <row r="1" spans="1:13" ht="15.75" x14ac:dyDescent="0.25">
      <c r="A1" s="53" t="s">
        <v>0</v>
      </c>
      <c r="B1" s="53" t="s">
        <v>1</v>
      </c>
      <c r="C1" s="53" t="s">
        <v>2</v>
      </c>
      <c r="D1" s="53" t="s">
        <v>1060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</row>
    <row r="2" spans="1:13" ht="15.75" x14ac:dyDescent="0.25">
      <c r="A2" s="53" t="s">
        <v>70</v>
      </c>
      <c r="B2" s="53" t="s">
        <v>71</v>
      </c>
      <c r="C2" s="53" t="str">
        <f>A2&amp;B2</f>
        <v>ROUGEGREZTom</v>
      </c>
      <c r="D2" s="53" t="s">
        <v>1079</v>
      </c>
      <c r="E2" s="53">
        <v>13.5</v>
      </c>
      <c r="F2" s="53">
        <v>0</v>
      </c>
      <c r="G2" s="53">
        <v>0</v>
      </c>
      <c r="H2" s="53">
        <v>0</v>
      </c>
      <c r="I2" s="53">
        <v>2.5</v>
      </c>
      <c r="J2" s="53">
        <v>3</v>
      </c>
      <c r="K2" s="53">
        <v>3</v>
      </c>
      <c r="L2" s="53">
        <v>2</v>
      </c>
      <c r="M2" s="53">
        <v>3</v>
      </c>
    </row>
    <row r="3" spans="1:13" ht="15.75" x14ac:dyDescent="0.25">
      <c r="A3" s="53" t="s">
        <v>115</v>
      </c>
      <c r="B3" s="53" t="s">
        <v>116</v>
      </c>
      <c r="C3" s="53" t="str">
        <f t="shared" ref="C3:C4" si="0">A3&amp;B3</f>
        <v>PECOURTBertille</v>
      </c>
      <c r="D3" s="53" t="s">
        <v>1063</v>
      </c>
      <c r="E3" s="53">
        <v>6</v>
      </c>
      <c r="F3" s="53">
        <v>0</v>
      </c>
      <c r="G3" s="53">
        <v>0</v>
      </c>
      <c r="H3" s="53">
        <v>0</v>
      </c>
      <c r="I3" s="53">
        <v>0</v>
      </c>
      <c r="J3" s="53">
        <v>0</v>
      </c>
      <c r="K3" s="53">
        <v>3</v>
      </c>
      <c r="L3" s="53">
        <v>0</v>
      </c>
      <c r="M3" s="53">
        <v>3</v>
      </c>
    </row>
    <row r="4" spans="1:13" ht="15.75" x14ac:dyDescent="0.25">
      <c r="A4" s="53" t="s">
        <v>300</v>
      </c>
      <c r="B4" s="53" t="s">
        <v>301</v>
      </c>
      <c r="C4" s="53" t="str">
        <f t="shared" si="0"/>
        <v>GANGNITOCassandre</v>
      </c>
      <c r="D4" s="53" t="s">
        <v>1067</v>
      </c>
      <c r="E4" s="53">
        <v>18</v>
      </c>
      <c r="F4" s="53">
        <v>0</v>
      </c>
      <c r="G4" s="53">
        <v>2</v>
      </c>
      <c r="H4" s="53">
        <v>2.5</v>
      </c>
      <c r="I4" s="53">
        <v>2.5</v>
      </c>
      <c r="J4" s="53">
        <v>3</v>
      </c>
      <c r="K4" s="53">
        <v>3</v>
      </c>
      <c r="L4" s="53">
        <v>2</v>
      </c>
      <c r="M4" s="5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76B5-EF7E-493C-B670-2FE9F68F0B5A}">
  <sheetPr>
    <tabColor theme="4" tint="0.39997558519241921"/>
  </sheetPr>
  <dimension ref="A1:M11"/>
  <sheetViews>
    <sheetView workbookViewId="0">
      <selection activeCell="D18" sqref="D18"/>
    </sheetView>
  </sheetViews>
  <sheetFormatPr baseColWidth="10" defaultRowHeight="15" x14ac:dyDescent="0.25"/>
  <cols>
    <col min="1" max="1" width="16.42578125" bestFit="1" customWidth="1"/>
    <col min="2" max="2" width="24.85546875" bestFit="1" customWidth="1"/>
    <col min="3" max="3" width="24.85546875" customWidth="1"/>
    <col min="4" max="4" width="54.28515625" bestFit="1" customWidth="1"/>
    <col min="5" max="5" width="10.42578125" bestFit="1" customWidth="1"/>
    <col min="6" max="8" width="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1060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530</v>
      </c>
      <c r="B2" t="s">
        <v>65</v>
      </c>
      <c r="C2" t="str">
        <f>A2&amp;B2</f>
        <v>ERIPRETPaul</v>
      </c>
      <c r="D2" t="s">
        <v>1227</v>
      </c>
      <c r="E2">
        <v>7</v>
      </c>
      <c r="F2">
        <v>2</v>
      </c>
      <c r="G2">
        <v>2</v>
      </c>
      <c r="H2" t="s">
        <v>24</v>
      </c>
      <c r="I2">
        <v>0</v>
      </c>
      <c r="J2">
        <v>0</v>
      </c>
      <c r="K2">
        <v>3</v>
      </c>
      <c r="L2" t="s">
        <v>24</v>
      </c>
      <c r="M2">
        <v>0</v>
      </c>
    </row>
    <row r="3" spans="1:13" x14ac:dyDescent="0.25">
      <c r="A3" t="s">
        <v>115</v>
      </c>
      <c r="B3" t="s">
        <v>116</v>
      </c>
      <c r="C3" t="str">
        <f t="shared" ref="C3:C11" si="0">A3&amp;B3</f>
        <v>PECOURTBertille</v>
      </c>
      <c r="D3" t="s">
        <v>1063</v>
      </c>
      <c r="E3">
        <v>5</v>
      </c>
      <c r="F3">
        <v>0</v>
      </c>
      <c r="G3">
        <v>0</v>
      </c>
      <c r="H3">
        <v>2.5</v>
      </c>
      <c r="I3">
        <v>2.5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91</v>
      </c>
      <c r="B4" t="s">
        <v>92</v>
      </c>
      <c r="C4" t="str">
        <f t="shared" si="0"/>
        <v>MERCADEREmma</v>
      </c>
      <c r="D4" t="s">
        <v>1065</v>
      </c>
      <c r="E4">
        <v>8.5</v>
      </c>
      <c r="F4">
        <v>0</v>
      </c>
      <c r="G4">
        <v>0</v>
      </c>
      <c r="H4">
        <v>2.5</v>
      </c>
      <c r="I4">
        <v>0</v>
      </c>
      <c r="J4">
        <v>3</v>
      </c>
      <c r="K4">
        <v>3</v>
      </c>
      <c r="L4">
        <v>0</v>
      </c>
      <c r="M4">
        <v>0</v>
      </c>
    </row>
    <row r="5" spans="1:13" x14ac:dyDescent="0.25">
      <c r="A5" t="s">
        <v>163</v>
      </c>
      <c r="B5" t="s">
        <v>164</v>
      </c>
      <c r="C5" t="str">
        <f t="shared" si="0"/>
        <v>LEKANGA MBOMAAmassa Roland Nathanael</v>
      </c>
      <c r="D5" t="s">
        <v>1291</v>
      </c>
      <c r="E5">
        <v>5</v>
      </c>
      <c r="F5">
        <v>0</v>
      </c>
      <c r="G5">
        <v>0</v>
      </c>
      <c r="H5">
        <v>2.5</v>
      </c>
      <c r="I5">
        <v>2.5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305</v>
      </c>
      <c r="B6" t="s">
        <v>306</v>
      </c>
      <c r="C6" t="str">
        <f t="shared" si="0"/>
        <v>HARDYLouis</v>
      </c>
      <c r="D6" t="s">
        <v>1292</v>
      </c>
      <c r="E6">
        <v>7</v>
      </c>
      <c r="F6">
        <v>2</v>
      </c>
      <c r="G6">
        <v>2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</row>
    <row r="7" spans="1:13" x14ac:dyDescent="0.25">
      <c r="A7" t="s">
        <v>632</v>
      </c>
      <c r="B7" t="s">
        <v>631</v>
      </c>
      <c r="C7" t="str">
        <f t="shared" si="0"/>
        <v>GONARDJohan</v>
      </c>
      <c r="D7" t="s">
        <v>1293</v>
      </c>
      <c r="E7">
        <v>4.5</v>
      </c>
      <c r="F7">
        <v>0</v>
      </c>
      <c r="G7">
        <v>2</v>
      </c>
      <c r="H7">
        <v>0</v>
      </c>
      <c r="I7">
        <v>2.5</v>
      </c>
      <c r="J7">
        <v>0</v>
      </c>
      <c r="K7">
        <v>0</v>
      </c>
      <c r="L7" t="s">
        <v>24</v>
      </c>
      <c r="M7">
        <v>0</v>
      </c>
    </row>
    <row r="8" spans="1:13" x14ac:dyDescent="0.25">
      <c r="A8" t="s">
        <v>376</v>
      </c>
      <c r="B8" t="s">
        <v>62</v>
      </c>
      <c r="C8" t="str">
        <f t="shared" si="0"/>
        <v>BOUTILLIERHugo</v>
      </c>
      <c r="D8" t="s">
        <v>1071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</row>
    <row r="9" spans="1:13" x14ac:dyDescent="0.25">
      <c r="A9" t="s">
        <v>252</v>
      </c>
      <c r="B9" t="s">
        <v>253</v>
      </c>
      <c r="C9" t="str">
        <f t="shared" si="0"/>
        <v>HERMANTAnaelle</v>
      </c>
      <c r="D9" t="s">
        <v>1080</v>
      </c>
      <c r="E9">
        <v>5</v>
      </c>
      <c r="F9">
        <v>0</v>
      </c>
      <c r="G9">
        <v>0</v>
      </c>
      <c r="H9">
        <v>2.5</v>
      </c>
      <c r="I9">
        <v>2.5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185</v>
      </c>
      <c r="B10" t="s">
        <v>186</v>
      </c>
      <c r="C10" t="str">
        <f t="shared" si="0"/>
        <v>RAVELOJAONAArthur</v>
      </c>
      <c r="D10" t="s">
        <v>1073</v>
      </c>
      <c r="E10">
        <v>5</v>
      </c>
      <c r="F10">
        <v>0</v>
      </c>
      <c r="G10">
        <v>2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</row>
    <row r="11" spans="1:13" x14ac:dyDescent="0.25">
      <c r="A11" t="s">
        <v>277</v>
      </c>
      <c r="B11" t="s">
        <v>278</v>
      </c>
      <c r="C11" t="str">
        <f t="shared" si="0"/>
        <v>MENASSACybele</v>
      </c>
      <c r="D11" t="s">
        <v>1232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A1C4-742D-4222-A6A7-F4A6FF7050B9}">
  <sheetPr codeName="Feuil4">
    <tabColor theme="9" tint="0.39997558519241921"/>
  </sheetPr>
  <dimension ref="A1:L48"/>
  <sheetViews>
    <sheetView workbookViewId="0">
      <selection activeCell="I48" sqref="I48"/>
    </sheetView>
  </sheetViews>
  <sheetFormatPr baseColWidth="10" defaultColWidth="11.42578125" defaultRowHeight="15" x14ac:dyDescent="0.25"/>
  <cols>
    <col min="1" max="1" width="17.28515625" bestFit="1" customWidth="1"/>
    <col min="2" max="2" width="13.42578125" bestFit="1" customWidth="1"/>
    <col min="3" max="3" width="2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7</v>
      </c>
      <c r="I1" t="s">
        <v>414</v>
      </c>
      <c r="J1" t="s">
        <v>9</v>
      </c>
      <c r="K1" t="s">
        <v>415</v>
      </c>
      <c r="L1" t="s">
        <v>416</v>
      </c>
    </row>
    <row r="2" spans="1:12" x14ac:dyDescent="0.25">
      <c r="A2" t="s">
        <v>480</v>
      </c>
      <c r="B2" t="s">
        <v>229</v>
      </c>
      <c r="C2" t="str">
        <f t="shared" ref="C2:C48" si="0">A2&amp;B2</f>
        <v>BONNEFOYLou</v>
      </c>
      <c r="D2" t="s">
        <v>481</v>
      </c>
      <c r="E2">
        <v>14</v>
      </c>
      <c r="F2">
        <v>2.5</v>
      </c>
      <c r="G2">
        <v>2.5</v>
      </c>
      <c r="H2">
        <v>0</v>
      </c>
      <c r="I2">
        <v>3</v>
      </c>
      <c r="J2">
        <v>3</v>
      </c>
      <c r="K2">
        <v>0</v>
      </c>
      <c r="L2">
        <v>3</v>
      </c>
    </row>
    <row r="3" spans="1:12" x14ac:dyDescent="0.25">
      <c r="A3" t="s">
        <v>461</v>
      </c>
      <c r="B3" t="s">
        <v>306</v>
      </c>
      <c r="C3" t="str">
        <f t="shared" si="0"/>
        <v>BOUDETLouis</v>
      </c>
      <c r="D3" t="s">
        <v>462</v>
      </c>
      <c r="E3">
        <v>20</v>
      </c>
      <c r="F3">
        <v>2.5</v>
      </c>
      <c r="G3">
        <v>2.5</v>
      </c>
      <c r="H3">
        <v>2.5</v>
      </c>
      <c r="I3">
        <v>3</v>
      </c>
      <c r="J3">
        <v>3</v>
      </c>
      <c r="K3">
        <v>3.5</v>
      </c>
      <c r="L3">
        <v>3</v>
      </c>
    </row>
    <row r="4" spans="1:12" x14ac:dyDescent="0.25">
      <c r="A4" t="s">
        <v>452</v>
      </c>
      <c r="B4" t="s">
        <v>453</v>
      </c>
      <c r="C4" t="str">
        <f t="shared" si="0"/>
        <v>BRACQMargot</v>
      </c>
      <c r="D4" t="s">
        <v>454</v>
      </c>
      <c r="E4">
        <v>17.5</v>
      </c>
      <c r="F4">
        <v>0</v>
      </c>
      <c r="G4">
        <v>2.5</v>
      </c>
      <c r="H4">
        <v>2.5</v>
      </c>
      <c r="I4">
        <v>3</v>
      </c>
      <c r="J4">
        <v>3</v>
      </c>
      <c r="K4">
        <v>3.5</v>
      </c>
      <c r="L4">
        <v>3</v>
      </c>
    </row>
    <row r="5" spans="1:12" x14ac:dyDescent="0.25">
      <c r="A5" t="s">
        <v>505</v>
      </c>
      <c r="B5" t="s">
        <v>506</v>
      </c>
      <c r="C5" t="str">
        <f t="shared" si="0"/>
        <v>BRUCHETMathilde</v>
      </c>
      <c r="D5" t="s">
        <v>507</v>
      </c>
      <c r="E5">
        <v>9.5</v>
      </c>
      <c r="F5">
        <v>0</v>
      </c>
      <c r="G5">
        <v>0</v>
      </c>
      <c r="H5">
        <v>0</v>
      </c>
      <c r="I5">
        <v>0</v>
      </c>
      <c r="J5">
        <v>3</v>
      </c>
      <c r="K5">
        <v>3.5</v>
      </c>
      <c r="L5">
        <v>3</v>
      </c>
    </row>
    <row r="6" spans="1:12" x14ac:dyDescent="0.25">
      <c r="A6" t="s">
        <v>420</v>
      </c>
      <c r="B6" t="s">
        <v>421</v>
      </c>
      <c r="C6" t="str">
        <f t="shared" si="0"/>
        <v>CHAZARENC RADIXZian</v>
      </c>
      <c r="D6" t="s">
        <v>422</v>
      </c>
      <c r="E6">
        <v>17.5</v>
      </c>
      <c r="F6">
        <v>2.5</v>
      </c>
      <c r="G6">
        <v>0</v>
      </c>
      <c r="H6">
        <v>2.5</v>
      </c>
      <c r="I6">
        <v>3</v>
      </c>
      <c r="J6">
        <v>3</v>
      </c>
      <c r="K6">
        <v>3.5</v>
      </c>
      <c r="L6">
        <v>3</v>
      </c>
    </row>
    <row r="7" spans="1:12" x14ac:dyDescent="0.25">
      <c r="A7" t="s">
        <v>455</v>
      </c>
      <c r="B7" t="s">
        <v>456</v>
      </c>
      <c r="C7" t="str">
        <f t="shared" si="0"/>
        <v>CHOPINZelie</v>
      </c>
      <c r="D7" t="s">
        <v>457</v>
      </c>
      <c r="E7">
        <v>11.5</v>
      </c>
      <c r="F7">
        <v>2.5</v>
      </c>
      <c r="G7">
        <v>2.5</v>
      </c>
      <c r="H7">
        <v>0</v>
      </c>
      <c r="I7">
        <v>0</v>
      </c>
      <c r="J7">
        <v>3</v>
      </c>
      <c r="K7">
        <v>3.5</v>
      </c>
      <c r="L7">
        <v>0</v>
      </c>
    </row>
    <row r="8" spans="1:12" x14ac:dyDescent="0.25">
      <c r="A8" t="s">
        <v>473</v>
      </c>
      <c r="B8" t="s">
        <v>474</v>
      </c>
      <c r="C8" t="str">
        <f t="shared" si="0"/>
        <v>CLEMENTVictorien</v>
      </c>
      <c r="D8" t="s">
        <v>475</v>
      </c>
      <c r="E8">
        <v>14.5</v>
      </c>
      <c r="F8">
        <v>2.5</v>
      </c>
      <c r="G8">
        <v>0</v>
      </c>
      <c r="H8">
        <v>2.5</v>
      </c>
      <c r="I8">
        <v>3</v>
      </c>
      <c r="J8">
        <v>0</v>
      </c>
      <c r="K8">
        <v>3.5</v>
      </c>
      <c r="L8">
        <v>3</v>
      </c>
    </row>
    <row r="9" spans="1:12" x14ac:dyDescent="0.25">
      <c r="A9" t="s">
        <v>490</v>
      </c>
      <c r="B9" t="s">
        <v>129</v>
      </c>
      <c r="C9" t="str">
        <f t="shared" si="0"/>
        <v>COUTADEURMarie</v>
      </c>
      <c r="D9" t="s">
        <v>491</v>
      </c>
      <c r="E9">
        <v>6</v>
      </c>
      <c r="F9">
        <v>0</v>
      </c>
      <c r="G9">
        <v>2.5</v>
      </c>
      <c r="H9">
        <v>0</v>
      </c>
      <c r="I9">
        <v>0</v>
      </c>
      <c r="J9">
        <v>0</v>
      </c>
      <c r="K9">
        <v>3.5</v>
      </c>
      <c r="L9">
        <v>0</v>
      </c>
    </row>
    <row r="10" spans="1:12" x14ac:dyDescent="0.25">
      <c r="A10" t="s">
        <v>498</v>
      </c>
      <c r="B10" t="s">
        <v>499</v>
      </c>
      <c r="C10" t="str">
        <f t="shared" si="0"/>
        <v>COUTTENIERAurore</v>
      </c>
      <c r="D10" t="s">
        <v>500</v>
      </c>
      <c r="E10">
        <v>20</v>
      </c>
      <c r="F10">
        <v>2.5</v>
      </c>
      <c r="G10">
        <v>2.5</v>
      </c>
      <c r="H10">
        <v>2.5</v>
      </c>
      <c r="I10">
        <v>3</v>
      </c>
      <c r="J10">
        <v>3</v>
      </c>
      <c r="K10">
        <v>3.5</v>
      </c>
      <c r="L10">
        <v>3</v>
      </c>
    </row>
    <row r="11" spans="1:12" x14ac:dyDescent="0.25">
      <c r="A11" t="s">
        <v>495</v>
      </c>
      <c r="B11" t="s">
        <v>496</v>
      </c>
      <c r="C11" t="str">
        <f t="shared" si="0"/>
        <v>DE POURCQHenri</v>
      </c>
      <c r="D11" t="s">
        <v>497</v>
      </c>
      <c r="E11">
        <v>17.5</v>
      </c>
      <c r="F11">
        <v>0</v>
      </c>
      <c r="G11">
        <v>2.5</v>
      </c>
      <c r="H11">
        <v>2.5</v>
      </c>
      <c r="I11">
        <v>3</v>
      </c>
      <c r="J11">
        <v>3</v>
      </c>
      <c r="K11">
        <v>3.5</v>
      </c>
      <c r="L11">
        <v>3</v>
      </c>
    </row>
    <row r="12" spans="1:12" x14ac:dyDescent="0.25">
      <c r="A12" t="s">
        <v>447</v>
      </c>
      <c r="B12" t="s">
        <v>289</v>
      </c>
      <c r="C12" t="str">
        <f t="shared" si="0"/>
        <v>DE WAUBERTAlexis</v>
      </c>
      <c r="D12" t="s">
        <v>448</v>
      </c>
      <c r="E12">
        <v>9</v>
      </c>
      <c r="F12">
        <v>0</v>
      </c>
      <c r="G12">
        <v>2.5</v>
      </c>
      <c r="H12">
        <v>0</v>
      </c>
      <c r="I12">
        <v>0</v>
      </c>
      <c r="J12">
        <v>3</v>
      </c>
      <c r="K12">
        <v>3.5</v>
      </c>
      <c r="L12">
        <v>0</v>
      </c>
    </row>
    <row r="13" spans="1:12" x14ac:dyDescent="0.25">
      <c r="A13" t="s">
        <v>520</v>
      </c>
      <c r="B13" t="s">
        <v>521</v>
      </c>
      <c r="C13" t="str">
        <f t="shared" si="0"/>
        <v>DECULTOTAmelie</v>
      </c>
      <c r="D13" t="s">
        <v>522</v>
      </c>
      <c r="E13">
        <v>20</v>
      </c>
      <c r="F13">
        <v>2.5</v>
      </c>
      <c r="G13">
        <v>2.5</v>
      </c>
      <c r="H13">
        <v>2.5</v>
      </c>
      <c r="I13">
        <v>3</v>
      </c>
      <c r="J13">
        <v>3</v>
      </c>
      <c r="K13">
        <v>3.5</v>
      </c>
      <c r="L13">
        <v>3</v>
      </c>
    </row>
    <row r="14" spans="1:12" x14ac:dyDescent="0.25">
      <c r="A14" t="s">
        <v>207</v>
      </c>
      <c r="B14" t="s">
        <v>208</v>
      </c>
      <c r="C14" t="str">
        <f t="shared" si="0"/>
        <v>DEGASAlban</v>
      </c>
      <c r="D14" t="s">
        <v>504</v>
      </c>
      <c r="E14">
        <v>20</v>
      </c>
      <c r="F14">
        <v>2.5</v>
      </c>
      <c r="G14">
        <v>2.5</v>
      </c>
      <c r="H14">
        <v>2.5</v>
      </c>
      <c r="I14">
        <v>3</v>
      </c>
      <c r="J14">
        <v>3</v>
      </c>
      <c r="K14">
        <v>3.5</v>
      </c>
      <c r="L14">
        <v>3</v>
      </c>
    </row>
    <row r="15" spans="1:12" x14ac:dyDescent="0.25">
      <c r="A15" t="s">
        <v>426</v>
      </c>
      <c r="B15" t="s">
        <v>427</v>
      </c>
      <c r="C15" t="str">
        <f t="shared" si="0"/>
        <v>DELAHAYEBlandine</v>
      </c>
      <c r="D15" t="s">
        <v>428</v>
      </c>
      <c r="E15">
        <v>12</v>
      </c>
      <c r="F15">
        <v>2.5</v>
      </c>
      <c r="G15">
        <v>0</v>
      </c>
      <c r="H15">
        <v>0</v>
      </c>
      <c r="I15">
        <v>3</v>
      </c>
      <c r="J15">
        <v>3</v>
      </c>
      <c r="K15">
        <v>3.5</v>
      </c>
      <c r="L15">
        <v>0</v>
      </c>
    </row>
    <row r="16" spans="1:12" x14ac:dyDescent="0.25">
      <c r="A16" t="s">
        <v>417</v>
      </c>
      <c r="B16" t="s">
        <v>418</v>
      </c>
      <c r="C16" t="str">
        <f t="shared" si="0"/>
        <v>DI FABIO-VALLETOscar</v>
      </c>
      <c r="D16" t="s">
        <v>419</v>
      </c>
      <c r="E16">
        <v>14.5</v>
      </c>
      <c r="F16">
        <v>2.5</v>
      </c>
      <c r="G16">
        <v>0</v>
      </c>
      <c r="H16">
        <v>2.5</v>
      </c>
      <c r="I16">
        <v>0</v>
      </c>
      <c r="J16">
        <v>3</v>
      </c>
      <c r="K16">
        <v>3.5</v>
      </c>
      <c r="L16">
        <v>3</v>
      </c>
    </row>
    <row r="17" spans="1:12" x14ac:dyDescent="0.25">
      <c r="A17" t="s">
        <v>466</v>
      </c>
      <c r="B17" t="s">
        <v>467</v>
      </c>
      <c r="C17" t="str">
        <f t="shared" si="0"/>
        <v>DIETLINPierre-Antoine</v>
      </c>
      <c r="D17" t="s">
        <v>468</v>
      </c>
      <c r="E17">
        <v>12</v>
      </c>
      <c r="F17">
        <v>0</v>
      </c>
      <c r="G17">
        <v>2.5</v>
      </c>
      <c r="H17">
        <v>0</v>
      </c>
      <c r="I17">
        <v>3</v>
      </c>
      <c r="J17">
        <v>3</v>
      </c>
      <c r="K17">
        <v>3.5</v>
      </c>
      <c r="L17">
        <v>0</v>
      </c>
    </row>
    <row r="18" spans="1:12" x14ac:dyDescent="0.25">
      <c r="A18" t="s">
        <v>296</v>
      </c>
      <c r="B18" t="s">
        <v>297</v>
      </c>
      <c r="C18" t="str">
        <f t="shared" si="0"/>
        <v>DJEDANEMNoe</v>
      </c>
      <c r="D18" t="s">
        <v>429</v>
      </c>
      <c r="E18">
        <v>14.5</v>
      </c>
      <c r="F18">
        <v>0</v>
      </c>
      <c r="G18">
        <v>2.5</v>
      </c>
      <c r="H18">
        <v>2.5</v>
      </c>
      <c r="I18">
        <v>3</v>
      </c>
      <c r="J18">
        <v>3</v>
      </c>
      <c r="K18">
        <v>3.5</v>
      </c>
      <c r="L18">
        <v>0</v>
      </c>
    </row>
    <row r="19" spans="1:12" x14ac:dyDescent="0.25">
      <c r="A19" t="s">
        <v>210</v>
      </c>
      <c r="B19" t="s">
        <v>211</v>
      </c>
      <c r="C19" t="str">
        <f t="shared" si="0"/>
        <v>DUDORETJules</v>
      </c>
      <c r="D19" t="s">
        <v>446</v>
      </c>
      <c r="E19">
        <v>6.5</v>
      </c>
      <c r="F19">
        <v>0</v>
      </c>
      <c r="G19">
        <v>0</v>
      </c>
      <c r="H19">
        <v>0</v>
      </c>
      <c r="I19">
        <v>3</v>
      </c>
      <c r="J19">
        <v>0</v>
      </c>
      <c r="K19">
        <v>3.5</v>
      </c>
      <c r="L19">
        <v>0</v>
      </c>
    </row>
    <row r="20" spans="1:12" x14ac:dyDescent="0.25">
      <c r="A20" t="s">
        <v>272</v>
      </c>
      <c r="B20" t="s">
        <v>208</v>
      </c>
      <c r="C20" t="str">
        <f t="shared" si="0"/>
        <v>DUPUITAlban</v>
      </c>
      <c r="D20" t="s">
        <v>515</v>
      </c>
      <c r="E20">
        <v>17</v>
      </c>
      <c r="F20">
        <v>2.5</v>
      </c>
      <c r="G20">
        <v>2.5</v>
      </c>
      <c r="H20">
        <v>2.5</v>
      </c>
      <c r="I20">
        <v>3</v>
      </c>
      <c r="J20">
        <v>3</v>
      </c>
      <c r="K20">
        <v>3.5</v>
      </c>
      <c r="L20">
        <v>0</v>
      </c>
    </row>
    <row r="21" spans="1:12" x14ac:dyDescent="0.25">
      <c r="A21" t="s">
        <v>516</v>
      </c>
      <c r="B21" t="s">
        <v>517</v>
      </c>
      <c r="C21" t="str">
        <f t="shared" si="0"/>
        <v>DUVALMarin</v>
      </c>
      <c r="D21" t="s">
        <v>518</v>
      </c>
      <c r="E21">
        <v>20</v>
      </c>
      <c r="F21">
        <v>2.5</v>
      </c>
      <c r="G21">
        <v>2.5</v>
      </c>
      <c r="H21">
        <v>2.5</v>
      </c>
      <c r="I21">
        <v>3</v>
      </c>
      <c r="J21">
        <v>3</v>
      </c>
      <c r="K21">
        <v>3.5</v>
      </c>
      <c r="L21">
        <v>3</v>
      </c>
    </row>
    <row r="22" spans="1:12" x14ac:dyDescent="0.25">
      <c r="A22" t="s">
        <v>492</v>
      </c>
      <c r="B22" t="s">
        <v>493</v>
      </c>
      <c r="C22" t="str">
        <f t="shared" si="0"/>
        <v>FATRASBlanche</v>
      </c>
      <c r="D22" t="s">
        <v>340</v>
      </c>
      <c r="E22">
        <v>14.5</v>
      </c>
      <c r="F22">
        <v>0</v>
      </c>
      <c r="G22">
        <v>2.5</v>
      </c>
      <c r="H22">
        <v>2.5</v>
      </c>
      <c r="I22">
        <v>3</v>
      </c>
      <c r="J22">
        <v>3</v>
      </c>
      <c r="K22">
        <v>3.5</v>
      </c>
      <c r="L22">
        <v>0</v>
      </c>
    </row>
    <row r="23" spans="1:12" x14ac:dyDescent="0.25">
      <c r="A23" t="s">
        <v>449</v>
      </c>
      <c r="B23" t="s">
        <v>450</v>
      </c>
      <c r="C23" t="str">
        <f t="shared" si="0"/>
        <v>FRANCHAISEFlavie</v>
      </c>
      <c r="D23" t="s">
        <v>451</v>
      </c>
      <c r="E23">
        <v>13.5</v>
      </c>
      <c r="F23">
        <v>2.5</v>
      </c>
      <c r="G23">
        <v>2.5</v>
      </c>
      <c r="H23">
        <v>2.5</v>
      </c>
      <c r="I23">
        <v>3</v>
      </c>
      <c r="J23">
        <v>3</v>
      </c>
      <c r="K23">
        <v>0</v>
      </c>
      <c r="L23">
        <v>0</v>
      </c>
    </row>
    <row r="24" spans="1:12" x14ac:dyDescent="0.25">
      <c r="A24" t="s">
        <v>513</v>
      </c>
      <c r="B24" t="s">
        <v>149</v>
      </c>
      <c r="C24" t="str">
        <f t="shared" si="0"/>
        <v>GASPARDOLouise</v>
      </c>
      <c r="D24" t="s">
        <v>514</v>
      </c>
      <c r="E24">
        <v>17.5</v>
      </c>
      <c r="F24">
        <v>0</v>
      </c>
      <c r="G24">
        <v>2.5</v>
      </c>
      <c r="H24">
        <v>2.5</v>
      </c>
      <c r="I24">
        <v>3</v>
      </c>
      <c r="J24">
        <v>3</v>
      </c>
      <c r="K24">
        <v>3.5</v>
      </c>
      <c r="L24">
        <v>3</v>
      </c>
    </row>
    <row r="25" spans="1:12" x14ac:dyDescent="0.25">
      <c r="A25" t="s">
        <v>458</v>
      </c>
      <c r="B25" t="s">
        <v>459</v>
      </c>
      <c r="C25" t="str">
        <f t="shared" si="0"/>
        <v>GREFFINPierre-Yves</v>
      </c>
      <c r="D25" t="s">
        <v>460</v>
      </c>
      <c r="E25">
        <v>8.5</v>
      </c>
      <c r="F25">
        <v>2.5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</row>
    <row r="26" spans="1:12" x14ac:dyDescent="0.25">
      <c r="A26" t="s">
        <v>463</v>
      </c>
      <c r="B26" t="s">
        <v>464</v>
      </c>
      <c r="C26" t="str">
        <f t="shared" si="0"/>
        <v>GUILLEMINFrance</v>
      </c>
      <c r="D26" t="s">
        <v>465</v>
      </c>
      <c r="E26">
        <v>2.5</v>
      </c>
      <c r="F26">
        <v>0</v>
      </c>
      <c r="G26">
        <v>0</v>
      </c>
      <c r="H26">
        <v>2.5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469</v>
      </c>
      <c r="B27" t="s">
        <v>470</v>
      </c>
      <c r="C27" t="str">
        <f t="shared" si="0"/>
        <v>HEMERYCKErnest</v>
      </c>
      <c r="D27" t="s">
        <v>471</v>
      </c>
      <c r="E27">
        <v>20</v>
      </c>
      <c r="F27">
        <v>2.5</v>
      </c>
      <c r="G27">
        <v>2.5</v>
      </c>
      <c r="H27">
        <v>2.5</v>
      </c>
      <c r="I27">
        <v>3</v>
      </c>
      <c r="J27">
        <v>3</v>
      </c>
      <c r="K27">
        <v>3.5</v>
      </c>
      <c r="L27">
        <v>3</v>
      </c>
    </row>
    <row r="28" spans="1:12" x14ac:dyDescent="0.25">
      <c r="A28" t="s">
        <v>443</v>
      </c>
      <c r="B28" t="s">
        <v>444</v>
      </c>
      <c r="C28" t="str">
        <f t="shared" si="0"/>
        <v>HISLaurine</v>
      </c>
      <c r="D28" t="s">
        <v>445</v>
      </c>
      <c r="E28">
        <v>17</v>
      </c>
      <c r="F28">
        <v>2.5</v>
      </c>
      <c r="G28">
        <v>2.5</v>
      </c>
      <c r="H28">
        <v>2.5</v>
      </c>
      <c r="I28">
        <v>3</v>
      </c>
      <c r="J28">
        <v>3</v>
      </c>
      <c r="K28">
        <v>3.5</v>
      </c>
      <c r="L28">
        <v>0</v>
      </c>
    </row>
    <row r="29" spans="1:12" x14ac:dyDescent="0.25">
      <c r="A29" t="s">
        <v>519</v>
      </c>
      <c r="B29" t="s">
        <v>149</v>
      </c>
      <c r="C29" t="str">
        <f t="shared" si="0"/>
        <v>IDELOTLouise</v>
      </c>
      <c r="D29" t="s">
        <v>481</v>
      </c>
      <c r="E29">
        <v>9</v>
      </c>
      <c r="F29">
        <v>0</v>
      </c>
      <c r="G29">
        <v>0</v>
      </c>
      <c r="H29">
        <v>2.5</v>
      </c>
      <c r="I29">
        <v>3</v>
      </c>
      <c r="J29">
        <v>0</v>
      </c>
      <c r="K29">
        <v>3.5</v>
      </c>
      <c r="L29">
        <v>0</v>
      </c>
    </row>
    <row r="30" spans="1:12" x14ac:dyDescent="0.25">
      <c r="A30" t="s">
        <v>435</v>
      </c>
      <c r="B30" t="s">
        <v>436</v>
      </c>
      <c r="C30" t="str">
        <f t="shared" si="0"/>
        <v>JOHNSONEmeric</v>
      </c>
      <c r="D30" t="s">
        <v>437</v>
      </c>
      <c r="E30">
        <v>14.5</v>
      </c>
      <c r="F30">
        <v>0</v>
      </c>
      <c r="G30">
        <v>2.5</v>
      </c>
      <c r="H30">
        <v>2.5</v>
      </c>
      <c r="I30">
        <v>3</v>
      </c>
      <c r="J30">
        <v>3</v>
      </c>
      <c r="K30">
        <v>3.5</v>
      </c>
      <c r="L30">
        <v>0</v>
      </c>
    </row>
    <row r="31" spans="1:12" x14ac:dyDescent="0.25">
      <c r="A31" t="s">
        <v>440</v>
      </c>
      <c r="B31" t="s">
        <v>441</v>
      </c>
      <c r="C31" t="str">
        <f t="shared" si="0"/>
        <v>JOURDAINClothilde</v>
      </c>
      <c r="D31" t="s">
        <v>442</v>
      </c>
      <c r="E31">
        <v>12</v>
      </c>
      <c r="F31">
        <v>0</v>
      </c>
      <c r="G31">
        <v>2.5</v>
      </c>
      <c r="H31">
        <v>0</v>
      </c>
      <c r="I31">
        <v>3</v>
      </c>
      <c r="J31">
        <v>3</v>
      </c>
      <c r="K31">
        <v>3.5</v>
      </c>
      <c r="L31">
        <v>0</v>
      </c>
    </row>
    <row r="32" spans="1:12" x14ac:dyDescent="0.25">
      <c r="A32" t="s">
        <v>288</v>
      </c>
      <c r="B32" t="s">
        <v>289</v>
      </c>
      <c r="C32" t="str">
        <f t="shared" si="0"/>
        <v>LANGLAISAlexis</v>
      </c>
      <c r="D32" t="s">
        <v>476</v>
      </c>
      <c r="E32">
        <v>12</v>
      </c>
      <c r="F32">
        <v>0</v>
      </c>
      <c r="G32">
        <v>2.5</v>
      </c>
      <c r="H32">
        <v>0</v>
      </c>
      <c r="I32">
        <v>3</v>
      </c>
      <c r="J32">
        <v>3</v>
      </c>
      <c r="K32">
        <v>3.5</v>
      </c>
      <c r="L32">
        <v>0</v>
      </c>
    </row>
    <row r="33" spans="1:12" x14ac:dyDescent="0.25">
      <c r="A33" t="s">
        <v>366</v>
      </c>
      <c r="B33" t="s">
        <v>15</v>
      </c>
      <c r="C33" t="str">
        <f t="shared" si="0"/>
        <v>LARCHEVEQUERobin</v>
      </c>
      <c r="D33" t="s">
        <v>433</v>
      </c>
      <c r="E33">
        <v>17</v>
      </c>
      <c r="F33">
        <v>2.5</v>
      </c>
      <c r="G33">
        <v>2.5</v>
      </c>
      <c r="H33">
        <v>2.5</v>
      </c>
      <c r="I33">
        <v>3</v>
      </c>
      <c r="J33">
        <v>3</v>
      </c>
      <c r="K33">
        <v>3.5</v>
      </c>
      <c r="L33">
        <v>0</v>
      </c>
    </row>
    <row r="34" spans="1:12" x14ac:dyDescent="0.25">
      <c r="A34" t="s">
        <v>76</v>
      </c>
      <c r="B34" t="s">
        <v>77</v>
      </c>
      <c r="C34" t="str">
        <f t="shared" si="0"/>
        <v>LAURYJuliette</v>
      </c>
      <c r="D34" t="s">
        <v>434</v>
      </c>
      <c r="E34">
        <v>14.5</v>
      </c>
      <c r="F34">
        <v>2.5</v>
      </c>
      <c r="G34">
        <v>2.5</v>
      </c>
      <c r="H34">
        <v>0</v>
      </c>
      <c r="I34">
        <v>3</v>
      </c>
      <c r="J34">
        <v>0</v>
      </c>
      <c r="K34">
        <v>3.5</v>
      </c>
      <c r="L34">
        <v>3</v>
      </c>
    </row>
    <row r="35" spans="1:12" x14ac:dyDescent="0.25">
      <c r="A35" t="s">
        <v>485</v>
      </c>
      <c r="B35" t="s">
        <v>486</v>
      </c>
      <c r="C35" t="str">
        <f t="shared" si="0"/>
        <v>LE HANNIERDea</v>
      </c>
      <c r="D35" t="s">
        <v>487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</row>
    <row r="36" spans="1:12" x14ac:dyDescent="0.25">
      <c r="A36" t="s">
        <v>73</v>
      </c>
      <c r="B36" t="s">
        <v>74</v>
      </c>
      <c r="C36" t="str">
        <f t="shared" si="0"/>
        <v>LE SCANVELucie</v>
      </c>
      <c r="D36" t="s">
        <v>494</v>
      </c>
      <c r="E36">
        <v>17.5</v>
      </c>
      <c r="F36">
        <v>0</v>
      </c>
      <c r="G36">
        <v>2.5</v>
      </c>
      <c r="H36">
        <v>2.5</v>
      </c>
      <c r="I36">
        <v>3</v>
      </c>
      <c r="J36">
        <v>3</v>
      </c>
      <c r="K36">
        <v>3.5</v>
      </c>
      <c r="L36">
        <v>3</v>
      </c>
    </row>
    <row r="37" spans="1:12" x14ac:dyDescent="0.25">
      <c r="A37" t="s">
        <v>483</v>
      </c>
      <c r="B37" t="s">
        <v>256</v>
      </c>
      <c r="C37" t="str">
        <f t="shared" si="0"/>
        <v>LECATThomas</v>
      </c>
      <c r="D37" t="s">
        <v>484</v>
      </c>
      <c r="E37">
        <v>11</v>
      </c>
      <c r="F37">
        <v>0</v>
      </c>
      <c r="G37">
        <v>2.5</v>
      </c>
      <c r="H37">
        <v>2.5</v>
      </c>
      <c r="I37">
        <v>0</v>
      </c>
      <c r="J37">
        <v>3</v>
      </c>
      <c r="K37">
        <v>0</v>
      </c>
      <c r="L37">
        <v>3</v>
      </c>
    </row>
    <row r="38" spans="1:12" x14ac:dyDescent="0.25">
      <c r="A38" t="s">
        <v>477</v>
      </c>
      <c r="B38" t="s">
        <v>478</v>
      </c>
      <c r="C38" t="str">
        <f t="shared" si="0"/>
        <v>LEVEAUXNicolas</v>
      </c>
      <c r="D38" t="s">
        <v>479</v>
      </c>
      <c r="E38">
        <v>20</v>
      </c>
      <c r="F38">
        <v>2.5</v>
      </c>
      <c r="G38">
        <v>2.5</v>
      </c>
      <c r="H38">
        <v>2.5</v>
      </c>
      <c r="I38">
        <v>3</v>
      </c>
      <c r="J38">
        <v>3</v>
      </c>
      <c r="K38">
        <v>3.5</v>
      </c>
      <c r="L38">
        <v>3</v>
      </c>
    </row>
    <row r="39" spans="1:12" x14ac:dyDescent="0.25">
      <c r="A39" t="s">
        <v>510</v>
      </c>
      <c r="B39" t="s">
        <v>511</v>
      </c>
      <c r="C39" t="str">
        <f t="shared" si="0"/>
        <v>MULETHumbert</v>
      </c>
      <c r="D39" t="s">
        <v>512</v>
      </c>
      <c r="E39">
        <v>14</v>
      </c>
      <c r="F39">
        <v>0</v>
      </c>
      <c r="G39">
        <v>2.5</v>
      </c>
      <c r="H39">
        <v>2.5</v>
      </c>
      <c r="I39">
        <v>3</v>
      </c>
      <c r="J39">
        <v>3</v>
      </c>
      <c r="K39">
        <v>0</v>
      </c>
      <c r="L39">
        <v>3</v>
      </c>
    </row>
    <row r="40" spans="1:12" x14ac:dyDescent="0.25">
      <c r="A40" t="s">
        <v>438</v>
      </c>
      <c r="B40" t="s">
        <v>181</v>
      </c>
      <c r="C40" t="str">
        <f t="shared" si="0"/>
        <v>PICAULTGregoire</v>
      </c>
      <c r="D40" t="s">
        <v>439</v>
      </c>
      <c r="E40">
        <v>14.5</v>
      </c>
      <c r="F40">
        <v>2.5</v>
      </c>
      <c r="G40">
        <v>2.5</v>
      </c>
      <c r="H40">
        <v>0</v>
      </c>
      <c r="I40">
        <v>3</v>
      </c>
      <c r="J40">
        <v>3</v>
      </c>
      <c r="K40">
        <v>3.5</v>
      </c>
      <c r="L40">
        <v>0</v>
      </c>
    </row>
    <row r="41" spans="1:12" x14ac:dyDescent="0.25">
      <c r="A41" t="s">
        <v>430</v>
      </c>
      <c r="B41" t="s">
        <v>431</v>
      </c>
      <c r="C41" t="str">
        <f t="shared" si="0"/>
        <v>RANNOUAnnaelle</v>
      </c>
      <c r="D41" t="s">
        <v>432</v>
      </c>
      <c r="E41">
        <v>8.5</v>
      </c>
      <c r="F41">
        <v>2.5</v>
      </c>
      <c r="G41">
        <v>2.5</v>
      </c>
      <c r="H41">
        <v>0</v>
      </c>
      <c r="I41">
        <v>0</v>
      </c>
      <c r="J41">
        <v>0</v>
      </c>
      <c r="K41">
        <v>3.5</v>
      </c>
      <c r="L41">
        <v>0</v>
      </c>
    </row>
    <row r="42" spans="1:12" x14ac:dyDescent="0.25">
      <c r="A42" t="s">
        <v>423</v>
      </c>
      <c r="B42" t="s">
        <v>424</v>
      </c>
      <c r="C42" t="str">
        <f t="shared" si="0"/>
        <v>ROUSSELCesar</v>
      </c>
      <c r="D42" t="s">
        <v>425</v>
      </c>
      <c r="E42">
        <v>14.5</v>
      </c>
      <c r="F42">
        <v>0</v>
      </c>
      <c r="G42">
        <v>2.5</v>
      </c>
      <c r="H42">
        <v>2.5</v>
      </c>
      <c r="I42">
        <v>3</v>
      </c>
      <c r="J42">
        <v>3</v>
      </c>
      <c r="K42">
        <v>3.5</v>
      </c>
      <c r="L42">
        <v>0</v>
      </c>
    </row>
    <row r="43" spans="1:12" x14ac:dyDescent="0.25">
      <c r="A43" t="s">
        <v>131</v>
      </c>
      <c r="B43" t="s">
        <v>132</v>
      </c>
      <c r="C43" t="str">
        <f t="shared" si="0"/>
        <v>THIREEmeline</v>
      </c>
      <c r="D43" t="s">
        <v>482</v>
      </c>
      <c r="E43">
        <v>8</v>
      </c>
      <c r="F43">
        <v>2.5</v>
      </c>
      <c r="G43">
        <v>0</v>
      </c>
      <c r="H43">
        <v>2.5</v>
      </c>
      <c r="I43">
        <v>0</v>
      </c>
      <c r="J43">
        <v>0</v>
      </c>
      <c r="K43">
        <v>0</v>
      </c>
      <c r="L43">
        <v>3</v>
      </c>
    </row>
    <row r="44" spans="1:12" x14ac:dyDescent="0.25">
      <c r="A44" t="s">
        <v>84</v>
      </c>
      <c r="B44" t="s">
        <v>29</v>
      </c>
      <c r="C44" t="str">
        <f t="shared" si="0"/>
        <v>VAVASSEURCharlotte</v>
      </c>
      <c r="D44" t="s">
        <v>508</v>
      </c>
      <c r="E44">
        <v>20</v>
      </c>
      <c r="F44">
        <v>2.5</v>
      </c>
      <c r="G44">
        <v>2.5</v>
      </c>
      <c r="H44">
        <v>2.5</v>
      </c>
      <c r="I44">
        <v>3</v>
      </c>
      <c r="J44">
        <v>3</v>
      </c>
      <c r="K44">
        <v>3.5</v>
      </c>
      <c r="L44">
        <v>3</v>
      </c>
    </row>
    <row r="45" spans="1:12" x14ac:dyDescent="0.25">
      <c r="A45" t="s">
        <v>501</v>
      </c>
      <c r="B45" t="s">
        <v>502</v>
      </c>
      <c r="C45" t="str">
        <f t="shared" si="0"/>
        <v>VERDELETAbel</v>
      </c>
      <c r="D45" t="s">
        <v>503</v>
      </c>
      <c r="E45">
        <v>17.5</v>
      </c>
      <c r="F45">
        <v>2.5</v>
      </c>
      <c r="G45">
        <v>0</v>
      </c>
      <c r="H45">
        <v>2.5</v>
      </c>
      <c r="I45">
        <v>3</v>
      </c>
      <c r="J45">
        <v>3</v>
      </c>
      <c r="K45">
        <v>3.5</v>
      </c>
      <c r="L45">
        <v>3</v>
      </c>
    </row>
    <row r="46" spans="1:12" x14ac:dyDescent="0.25">
      <c r="A46" t="s">
        <v>488</v>
      </c>
      <c r="B46" t="s">
        <v>320</v>
      </c>
      <c r="C46" t="str">
        <f t="shared" si="0"/>
        <v>VIENNETRomain</v>
      </c>
      <c r="D46" t="s">
        <v>489</v>
      </c>
      <c r="E46">
        <v>12</v>
      </c>
      <c r="F46">
        <v>0</v>
      </c>
      <c r="G46">
        <v>2.5</v>
      </c>
      <c r="H46">
        <v>0</v>
      </c>
      <c r="I46">
        <v>3</v>
      </c>
      <c r="J46">
        <v>3</v>
      </c>
      <c r="K46">
        <v>3.5</v>
      </c>
      <c r="L46">
        <v>0</v>
      </c>
    </row>
    <row r="47" spans="1:12" x14ac:dyDescent="0.25">
      <c r="A47" t="s">
        <v>136</v>
      </c>
      <c r="B47" t="s">
        <v>137</v>
      </c>
      <c r="C47" t="str">
        <f t="shared" si="0"/>
        <v>VIETBaptiste</v>
      </c>
      <c r="D47" t="s">
        <v>509</v>
      </c>
      <c r="E47">
        <v>8</v>
      </c>
      <c r="F47">
        <v>0</v>
      </c>
      <c r="G47">
        <v>2.5</v>
      </c>
      <c r="H47">
        <v>2.5</v>
      </c>
      <c r="I47">
        <v>0</v>
      </c>
      <c r="J47">
        <v>3</v>
      </c>
      <c r="K47">
        <v>0</v>
      </c>
      <c r="L47">
        <v>0</v>
      </c>
    </row>
    <row r="48" spans="1:12" x14ac:dyDescent="0.25">
      <c r="A48" t="s">
        <v>139</v>
      </c>
      <c r="B48" t="s">
        <v>140</v>
      </c>
      <c r="C48" t="str">
        <f t="shared" si="0"/>
        <v>VINCANTManon</v>
      </c>
      <c r="D48" t="s">
        <v>472</v>
      </c>
      <c r="E48">
        <v>3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</row>
  </sheetData>
  <autoFilter ref="A1:L1" xr:uid="{BC40A1C4-742D-4222-A6A7-F4A6FF7050B9}">
    <sortState xmlns:xlrd2="http://schemas.microsoft.com/office/spreadsheetml/2017/richdata2" ref="A2:L48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E7D9-F9CF-4919-B5AB-D2310C1DD783}">
  <sheetPr>
    <tabColor theme="9" tint="0.39997558519241921"/>
  </sheetPr>
  <dimension ref="A1:L126"/>
  <sheetViews>
    <sheetView workbookViewId="0">
      <selection activeCell="C37" sqref="C37"/>
    </sheetView>
  </sheetViews>
  <sheetFormatPr baseColWidth="10" defaultRowHeight="15" x14ac:dyDescent="0.25"/>
  <cols>
    <col min="1" max="1" width="30.85546875" bestFit="1" customWidth="1"/>
    <col min="3" max="3" width="55" bestFit="1" customWidth="1"/>
  </cols>
  <sheetData>
    <row r="1" spans="1:12" ht="15.75" x14ac:dyDescent="0.25">
      <c r="A1" s="53" t="s">
        <v>0</v>
      </c>
      <c r="B1" s="53" t="s">
        <v>1</v>
      </c>
      <c r="C1" s="53" t="s">
        <v>1060</v>
      </c>
      <c r="D1" s="53" t="s">
        <v>2</v>
      </c>
      <c r="E1" s="53" t="s">
        <v>4</v>
      </c>
      <c r="F1" s="53" t="s">
        <v>412</v>
      </c>
      <c r="G1" s="53" t="s">
        <v>413</v>
      </c>
      <c r="H1" s="53" t="s">
        <v>7</v>
      </c>
      <c r="I1" s="53" t="s">
        <v>414</v>
      </c>
      <c r="J1" s="53" t="s">
        <v>9</v>
      </c>
      <c r="K1" s="53" t="s">
        <v>415</v>
      </c>
      <c r="L1" s="53" t="s">
        <v>416</v>
      </c>
    </row>
    <row r="2" spans="1:12" ht="15.75" x14ac:dyDescent="0.25">
      <c r="A2" s="53" t="s">
        <v>549</v>
      </c>
      <c r="B2" s="53" t="s">
        <v>548</v>
      </c>
      <c r="C2" s="53" t="s">
        <v>1127</v>
      </c>
      <c r="D2" s="53" t="str">
        <f t="shared" ref="D2:D33" si="0">A2&amp;B2</f>
        <v>ABADIECaroline</v>
      </c>
      <c r="E2" s="53">
        <v>8</v>
      </c>
      <c r="F2" s="53">
        <v>0</v>
      </c>
      <c r="G2" s="53">
        <v>2.5</v>
      </c>
      <c r="H2" s="53">
        <v>2.5</v>
      </c>
      <c r="I2" s="53">
        <v>3</v>
      </c>
      <c r="J2" s="53">
        <v>0</v>
      </c>
      <c r="K2" s="53">
        <v>0</v>
      </c>
      <c r="L2" s="53">
        <v>0</v>
      </c>
    </row>
    <row r="3" spans="1:12" ht="15.75" x14ac:dyDescent="0.25">
      <c r="A3" s="53" t="s">
        <v>550</v>
      </c>
      <c r="B3" s="53" t="s">
        <v>306</v>
      </c>
      <c r="C3" s="53" t="s">
        <v>1168</v>
      </c>
      <c r="D3" s="53" t="str">
        <f t="shared" si="0"/>
        <v>ACKERLouis</v>
      </c>
      <c r="E3" s="53">
        <v>14</v>
      </c>
      <c r="F3" s="53">
        <v>2.5</v>
      </c>
      <c r="G3" s="53">
        <v>2.5</v>
      </c>
      <c r="H3" s="53">
        <v>2.5</v>
      </c>
      <c r="I3" s="53">
        <v>0</v>
      </c>
      <c r="J3" s="53">
        <v>3</v>
      </c>
      <c r="K3" s="53">
        <v>3.5</v>
      </c>
      <c r="L3" s="53">
        <v>0</v>
      </c>
    </row>
    <row r="4" spans="1:12" ht="15.75" x14ac:dyDescent="0.25">
      <c r="A4" s="53" t="s">
        <v>263</v>
      </c>
      <c r="B4" s="53" t="s">
        <v>264</v>
      </c>
      <c r="C4" s="53" t="s">
        <v>1201</v>
      </c>
      <c r="D4" s="53" t="str">
        <f t="shared" si="0"/>
        <v>ANSARTJulie</v>
      </c>
      <c r="E4" s="53">
        <v>17.5</v>
      </c>
      <c r="F4" s="53">
        <v>2.5</v>
      </c>
      <c r="G4" s="53">
        <v>0</v>
      </c>
      <c r="H4" s="53">
        <v>2.5</v>
      </c>
      <c r="I4" s="53">
        <v>3</v>
      </c>
      <c r="J4" s="53">
        <v>3</v>
      </c>
      <c r="K4" s="53">
        <v>3.5</v>
      </c>
      <c r="L4" s="53">
        <v>3</v>
      </c>
    </row>
    <row r="5" spans="1:12" ht="15.75" x14ac:dyDescent="0.25">
      <c r="A5" s="53" t="s">
        <v>554</v>
      </c>
      <c r="B5" s="53" t="s">
        <v>15</v>
      </c>
      <c r="C5" s="53" t="s">
        <v>1213</v>
      </c>
      <c r="D5" s="53" t="str">
        <f t="shared" si="0"/>
        <v>ANTY-MANIERRobin</v>
      </c>
      <c r="E5" s="53">
        <v>20</v>
      </c>
      <c r="F5" s="53">
        <v>2.5</v>
      </c>
      <c r="G5" s="53">
        <v>2.5</v>
      </c>
      <c r="H5" s="53">
        <v>2.5</v>
      </c>
      <c r="I5" s="53">
        <v>3</v>
      </c>
      <c r="J5" s="53">
        <v>3</v>
      </c>
      <c r="K5" s="53">
        <v>3.5</v>
      </c>
      <c r="L5" s="53">
        <v>3</v>
      </c>
    </row>
    <row r="6" spans="1:12" ht="15.75" x14ac:dyDescent="0.25">
      <c r="A6" s="53" t="s">
        <v>558</v>
      </c>
      <c r="B6" s="53" t="s">
        <v>557</v>
      </c>
      <c r="C6" s="53" t="s">
        <v>1114</v>
      </c>
      <c r="D6" s="53" t="str">
        <f t="shared" si="0"/>
        <v>AUJARDNathan</v>
      </c>
      <c r="E6" s="53">
        <v>5.5</v>
      </c>
      <c r="F6" s="53">
        <v>2.5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3</v>
      </c>
    </row>
    <row r="7" spans="1:12" ht="15.75" x14ac:dyDescent="0.25">
      <c r="A7" s="53" t="s">
        <v>407</v>
      </c>
      <c r="B7" s="53" t="s">
        <v>408</v>
      </c>
      <c r="C7" s="53" t="s">
        <v>1096</v>
      </c>
      <c r="D7" s="53" t="str">
        <f t="shared" si="0"/>
        <v>BAILLETJeremy</v>
      </c>
      <c r="E7" s="53">
        <v>7.5</v>
      </c>
      <c r="F7" s="53">
        <v>2.5</v>
      </c>
      <c r="G7" s="53">
        <v>2.5</v>
      </c>
      <c r="H7" s="53">
        <v>2.5</v>
      </c>
      <c r="I7" s="53">
        <v>0</v>
      </c>
      <c r="J7" s="53">
        <v>0</v>
      </c>
      <c r="K7" s="53">
        <v>0</v>
      </c>
      <c r="L7" s="53">
        <v>0</v>
      </c>
    </row>
    <row r="8" spans="1:12" ht="15.75" x14ac:dyDescent="0.25">
      <c r="A8" s="53" t="s">
        <v>199</v>
      </c>
      <c r="B8" s="53" t="s">
        <v>22</v>
      </c>
      <c r="C8" s="53" t="s">
        <v>1170</v>
      </c>
      <c r="D8" s="53" t="str">
        <f t="shared" si="0"/>
        <v>BARABEAntoine</v>
      </c>
      <c r="E8" s="53">
        <v>14.5</v>
      </c>
      <c r="F8" s="53">
        <v>2.5</v>
      </c>
      <c r="G8" s="53">
        <v>2.5</v>
      </c>
      <c r="H8" s="53">
        <v>0</v>
      </c>
      <c r="I8" s="53">
        <v>0</v>
      </c>
      <c r="J8" s="53">
        <v>3</v>
      </c>
      <c r="K8" s="53">
        <v>3.5</v>
      </c>
      <c r="L8" s="53">
        <v>3</v>
      </c>
    </row>
    <row r="9" spans="1:12" ht="15.75" x14ac:dyDescent="0.25">
      <c r="A9" s="53" t="s">
        <v>562</v>
      </c>
      <c r="B9" s="53" t="s">
        <v>146</v>
      </c>
      <c r="C9" s="53" t="s">
        <v>1192</v>
      </c>
      <c r="D9" s="53" t="str">
        <f t="shared" si="0"/>
        <v>BARDINMaxime</v>
      </c>
      <c r="E9" s="53">
        <v>17</v>
      </c>
      <c r="F9" s="53">
        <v>2.5</v>
      </c>
      <c r="G9" s="53">
        <v>2.5</v>
      </c>
      <c r="H9" s="53">
        <v>2.5</v>
      </c>
      <c r="I9" s="53">
        <v>3</v>
      </c>
      <c r="J9" s="53">
        <v>3</v>
      </c>
      <c r="K9" s="53">
        <v>3.5</v>
      </c>
      <c r="L9" s="53">
        <v>0</v>
      </c>
    </row>
    <row r="10" spans="1:12" ht="15.75" x14ac:dyDescent="0.25">
      <c r="A10" s="53" t="s">
        <v>563</v>
      </c>
      <c r="B10" s="53" t="s">
        <v>181</v>
      </c>
      <c r="C10" s="53" t="s">
        <v>1173</v>
      </c>
      <c r="D10" s="53" t="str">
        <f t="shared" si="0"/>
        <v>BEAUDUCGregoire</v>
      </c>
      <c r="E10" s="53">
        <v>14.5</v>
      </c>
      <c r="F10" s="53">
        <v>0</v>
      </c>
      <c r="G10" s="53">
        <v>2.5</v>
      </c>
      <c r="H10" s="53">
        <v>2.5</v>
      </c>
      <c r="I10" s="53">
        <v>3</v>
      </c>
      <c r="J10" s="53">
        <v>0</v>
      </c>
      <c r="K10" s="53">
        <v>3.5</v>
      </c>
      <c r="L10" s="53">
        <v>3</v>
      </c>
    </row>
    <row r="11" spans="1:12" ht="15.75" x14ac:dyDescent="0.25">
      <c r="A11" s="53" t="s">
        <v>565</v>
      </c>
      <c r="B11" s="53" t="s">
        <v>564</v>
      </c>
      <c r="C11" s="53" t="s">
        <v>1207</v>
      </c>
      <c r="D11" s="53" t="str">
        <f t="shared" si="0"/>
        <v>BEAUFILSAntonin</v>
      </c>
      <c r="E11" s="53">
        <v>20</v>
      </c>
      <c r="F11" s="53">
        <v>2.5</v>
      </c>
      <c r="G11" s="53">
        <v>2.5</v>
      </c>
      <c r="H11" s="53">
        <v>2.5</v>
      </c>
      <c r="I11" s="53">
        <v>3</v>
      </c>
      <c r="J11" s="53">
        <v>3</v>
      </c>
      <c r="K11" s="53">
        <v>3.5</v>
      </c>
      <c r="L11" s="53">
        <v>3</v>
      </c>
    </row>
    <row r="12" spans="1:12" ht="15.75" x14ac:dyDescent="0.25">
      <c r="A12" s="53" t="s">
        <v>567</v>
      </c>
      <c r="B12" s="53" t="s">
        <v>286</v>
      </c>
      <c r="C12" s="53" t="s">
        <v>1206</v>
      </c>
      <c r="D12" s="53" t="str">
        <f t="shared" si="0"/>
        <v>BLANCHARDMartin</v>
      </c>
      <c r="E12" s="53">
        <v>20</v>
      </c>
      <c r="F12" s="53">
        <v>2.5</v>
      </c>
      <c r="G12" s="53">
        <v>2.5</v>
      </c>
      <c r="H12" s="53">
        <v>2.5</v>
      </c>
      <c r="I12" s="53">
        <v>3</v>
      </c>
      <c r="J12" s="53">
        <v>3</v>
      </c>
      <c r="K12" s="53">
        <v>3.5</v>
      </c>
      <c r="L12" s="53">
        <v>3</v>
      </c>
    </row>
    <row r="13" spans="1:12" ht="15.75" x14ac:dyDescent="0.25">
      <c r="A13" s="53" t="s">
        <v>568</v>
      </c>
      <c r="B13" s="53" t="s">
        <v>156</v>
      </c>
      <c r="C13" s="53" t="s">
        <v>1126</v>
      </c>
      <c r="D13" s="53" t="str">
        <f t="shared" si="0"/>
        <v>BOEHLEREnzo</v>
      </c>
      <c r="E13" s="53">
        <v>8</v>
      </c>
      <c r="F13" s="53">
        <v>0</v>
      </c>
      <c r="G13" s="53">
        <v>2.5</v>
      </c>
      <c r="H13" s="53">
        <v>2.5</v>
      </c>
      <c r="I13" s="53">
        <v>3</v>
      </c>
      <c r="J13" s="53">
        <v>0</v>
      </c>
      <c r="K13" s="53">
        <v>0</v>
      </c>
      <c r="L13" s="53">
        <v>0</v>
      </c>
    </row>
    <row r="14" spans="1:12" ht="15.75" x14ac:dyDescent="0.25">
      <c r="A14" s="53" t="s">
        <v>572</v>
      </c>
      <c r="B14" s="53" t="s">
        <v>571</v>
      </c>
      <c r="C14" s="53" t="s">
        <v>1169</v>
      </c>
      <c r="D14" s="53" t="str">
        <f t="shared" si="0"/>
        <v>BROUDICTitouan</v>
      </c>
      <c r="E14" s="53">
        <v>14.5</v>
      </c>
      <c r="F14" s="53">
        <v>0</v>
      </c>
      <c r="G14" s="53">
        <v>2.5</v>
      </c>
      <c r="H14" s="53">
        <v>2.5</v>
      </c>
      <c r="I14" s="53">
        <v>3</v>
      </c>
      <c r="J14" s="53">
        <v>0</v>
      </c>
      <c r="K14" s="53">
        <v>3.5</v>
      </c>
      <c r="L14" s="53">
        <v>3</v>
      </c>
    </row>
    <row r="15" spans="1:12" ht="15.75" x14ac:dyDescent="0.25">
      <c r="A15" s="53" t="s">
        <v>505</v>
      </c>
      <c r="B15" s="53" t="s">
        <v>506</v>
      </c>
      <c r="C15" s="53" t="s">
        <v>1204</v>
      </c>
      <c r="D15" s="53" t="str">
        <f t="shared" si="0"/>
        <v>BRUCHETMathilde</v>
      </c>
      <c r="E15" s="53">
        <v>17.5</v>
      </c>
      <c r="F15" s="53">
        <v>2.5</v>
      </c>
      <c r="G15" s="53">
        <v>2.5</v>
      </c>
      <c r="H15" s="53">
        <v>0</v>
      </c>
      <c r="I15" s="53">
        <v>3</v>
      </c>
      <c r="J15" s="53">
        <v>3</v>
      </c>
      <c r="K15" s="53">
        <v>3.5</v>
      </c>
      <c r="L15" s="53">
        <v>3</v>
      </c>
    </row>
    <row r="16" spans="1:12" ht="15.75" x14ac:dyDescent="0.25">
      <c r="A16" s="53" t="s">
        <v>574</v>
      </c>
      <c r="B16" s="53" t="s">
        <v>573</v>
      </c>
      <c r="C16" s="53" t="s">
        <v>1150</v>
      </c>
      <c r="D16" s="53" t="str">
        <f t="shared" si="0"/>
        <v>CABOCHEElie</v>
      </c>
      <c r="E16" s="53">
        <v>12</v>
      </c>
      <c r="F16" s="53">
        <v>0</v>
      </c>
      <c r="G16" s="53">
        <v>2.5</v>
      </c>
      <c r="H16" s="53">
        <v>0</v>
      </c>
      <c r="I16" s="53">
        <v>3</v>
      </c>
      <c r="J16" s="53">
        <v>3</v>
      </c>
      <c r="K16" s="53">
        <v>3.5</v>
      </c>
      <c r="L16" s="53">
        <v>0</v>
      </c>
    </row>
    <row r="17" spans="1:12" ht="15.75" x14ac:dyDescent="0.25">
      <c r="A17" s="53" t="s">
        <v>575</v>
      </c>
      <c r="B17" s="53" t="s">
        <v>137</v>
      </c>
      <c r="C17" s="53" t="s">
        <v>1088</v>
      </c>
      <c r="D17" s="53" t="str">
        <f t="shared" si="0"/>
        <v>CANLERBaptiste</v>
      </c>
      <c r="E17" s="53">
        <v>16.5</v>
      </c>
      <c r="F17" s="53">
        <v>2.5</v>
      </c>
      <c r="G17" s="53">
        <v>2.5</v>
      </c>
      <c r="H17" s="53">
        <v>2.5</v>
      </c>
      <c r="I17" s="53">
        <v>3</v>
      </c>
      <c r="J17" s="53">
        <v>3</v>
      </c>
      <c r="K17" s="53">
        <v>0</v>
      </c>
      <c r="L17" s="53">
        <v>3</v>
      </c>
    </row>
    <row r="18" spans="1:12" ht="15.75" x14ac:dyDescent="0.25">
      <c r="A18" s="53" t="s">
        <v>240</v>
      </c>
      <c r="B18" s="53" t="s">
        <v>62</v>
      </c>
      <c r="C18" s="53" t="s">
        <v>1100</v>
      </c>
      <c r="D18" s="53" t="str">
        <f t="shared" si="0"/>
        <v>CARETTEHugo</v>
      </c>
      <c r="E18" s="53">
        <v>5</v>
      </c>
      <c r="F18" s="53">
        <v>2.5</v>
      </c>
      <c r="G18" s="53">
        <v>2.5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</row>
    <row r="19" spans="1:12" ht="15.75" x14ac:dyDescent="0.25">
      <c r="A19" s="53" t="s">
        <v>577</v>
      </c>
      <c r="B19" s="53" t="s">
        <v>576</v>
      </c>
      <c r="C19" s="53" t="s">
        <v>1193</v>
      </c>
      <c r="D19" s="53" t="str">
        <f t="shared" si="0"/>
        <v>CARLIERColine</v>
      </c>
      <c r="E19" s="53">
        <v>17</v>
      </c>
      <c r="F19" s="53">
        <v>2.5</v>
      </c>
      <c r="G19" s="53">
        <v>2.5</v>
      </c>
      <c r="H19" s="53">
        <v>2.5</v>
      </c>
      <c r="I19" s="53">
        <v>3</v>
      </c>
      <c r="J19" s="53">
        <v>3</v>
      </c>
      <c r="K19" s="53">
        <v>3.5</v>
      </c>
      <c r="L19" s="53">
        <v>0</v>
      </c>
    </row>
    <row r="20" spans="1:12" ht="15.75" x14ac:dyDescent="0.25">
      <c r="A20" s="53" t="s">
        <v>578</v>
      </c>
      <c r="B20" s="53" t="s">
        <v>22</v>
      </c>
      <c r="C20" s="53" t="s">
        <v>1069</v>
      </c>
      <c r="D20" s="53" t="str">
        <f t="shared" si="0"/>
        <v>CELISSEAntoine</v>
      </c>
      <c r="E20" s="53">
        <v>6</v>
      </c>
      <c r="F20" s="53">
        <v>0</v>
      </c>
      <c r="G20" s="53">
        <v>0</v>
      </c>
      <c r="H20" s="53">
        <v>2.5</v>
      </c>
      <c r="I20" s="53">
        <v>0</v>
      </c>
      <c r="J20" s="53">
        <v>0</v>
      </c>
      <c r="K20" s="53">
        <v>3.5</v>
      </c>
      <c r="L20" s="53">
        <v>0</v>
      </c>
    </row>
    <row r="21" spans="1:12" ht="15.75" x14ac:dyDescent="0.25">
      <c r="A21" s="53" t="s">
        <v>580</v>
      </c>
      <c r="B21" s="53" t="s">
        <v>579</v>
      </c>
      <c r="C21" s="53" t="s">
        <v>1144</v>
      </c>
      <c r="D21" s="53" t="str">
        <f t="shared" si="0"/>
        <v>CHALINMaxence</v>
      </c>
      <c r="E21" s="53">
        <v>11</v>
      </c>
      <c r="F21" s="53">
        <v>0</v>
      </c>
      <c r="G21" s="53">
        <v>2.5</v>
      </c>
      <c r="H21" s="53">
        <v>2.5</v>
      </c>
      <c r="I21" s="53">
        <v>3</v>
      </c>
      <c r="J21" s="53">
        <v>0</v>
      </c>
      <c r="K21" s="53">
        <v>0</v>
      </c>
      <c r="L21" s="53">
        <v>3</v>
      </c>
    </row>
    <row r="22" spans="1:12" ht="15.75" x14ac:dyDescent="0.25">
      <c r="A22" s="53" t="s">
        <v>242</v>
      </c>
      <c r="B22" s="53" t="s">
        <v>149</v>
      </c>
      <c r="C22" s="53" t="s">
        <v>1165</v>
      </c>
      <c r="D22" s="53" t="str">
        <f t="shared" si="0"/>
        <v>CHAMPIGNONLouise</v>
      </c>
      <c r="E22" s="53">
        <v>14</v>
      </c>
      <c r="F22" s="53">
        <v>2.5</v>
      </c>
      <c r="G22" s="53">
        <v>2.5</v>
      </c>
      <c r="H22" s="53">
        <v>2.5</v>
      </c>
      <c r="I22" s="53">
        <v>0</v>
      </c>
      <c r="J22" s="53">
        <v>3</v>
      </c>
      <c r="K22" s="53">
        <v>3.5</v>
      </c>
      <c r="L22" s="53">
        <v>0</v>
      </c>
    </row>
    <row r="23" spans="1:12" ht="15.75" x14ac:dyDescent="0.25">
      <c r="A23" s="53" t="s">
        <v>581</v>
      </c>
      <c r="B23" s="53" t="s">
        <v>186</v>
      </c>
      <c r="C23" s="53" t="s">
        <v>1160</v>
      </c>
      <c r="D23" s="53" t="str">
        <f t="shared" si="0"/>
        <v>CHAVANEArthur</v>
      </c>
      <c r="E23" s="53">
        <v>13.5</v>
      </c>
      <c r="F23" s="53">
        <v>2.5</v>
      </c>
      <c r="G23" s="53">
        <v>2.5</v>
      </c>
      <c r="H23" s="53">
        <v>2.5</v>
      </c>
      <c r="I23" s="53">
        <v>0</v>
      </c>
      <c r="J23" s="53">
        <v>3</v>
      </c>
      <c r="K23" s="53">
        <v>0</v>
      </c>
      <c r="L23" s="53">
        <v>3</v>
      </c>
    </row>
    <row r="24" spans="1:12" ht="15.75" x14ac:dyDescent="0.25">
      <c r="A24" s="53" t="s">
        <v>188</v>
      </c>
      <c r="B24" s="53" t="s">
        <v>189</v>
      </c>
      <c r="C24" s="53" t="s">
        <v>1215</v>
      </c>
      <c r="D24" s="53" t="str">
        <f t="shared" si="0"/>
        <v>DE BRIDIERSHector</v>
      </c>
      <c r="E24" s="53">
        <v>20</v>
      </c>
      <c r="F24" s="53">
        <v>2.5</v>
      </c>
      <c r="G24" s="53">
        <v>2.5</v>
      </c>
      <c r="H24" s="53">
        <v>2.5</v>
      </c>
      <c r="I24" s="53">
        <v>3</v>
      </c>
      <c r="J24" s="53">
        <v>3</v>
      </c>
      <c r="K24" s="53">
        <v>3.5</v>
      </c>
      <c r="L24" s="53">
        <v>3</v>
      </c>
    </row>
    <row r="25" spans="1:12" ht="15.75" x14ac:dyDescent="0.25">
      <c r="A25" s="53" t="s">
        <v>586</v>
      </c>
      <c r="B25" s="53" t="s">
        <v>585</v>
      </c>
      <c r="C25" s="53" t="s">
        <v>1123</v>
      </c>
      <c r="D25" s="53" t="str">
        <f t="shared" si="0"/>
        <v>DE FAUTEREAU-VASSELLuc</v>
      </c>
      <c r="E25" s="53">
        <v>6.5</v>
      </c>
      <c r="F25" s="53">
        <v>0</v>
      </c>
      <c r="G25" s="53">
        <v>0</v>
      </c>
      <c r="H25" s="53">
        <v>0</v>
      </c>
      <c r="I25" s="53">
        <v>0</v>
      </c>
      <c r="J25" s="53">
        <v>3</v>
      </c>
      <c r="K25" s="53">
        <v>3.5</v>
      </c>
      <c r="L25" s="53">
        <v>0</v>
      </c>
    </row>
    <row r="26" spans="1:12" ht="15.75" x14ac:dyDescent="0.25">
      <c r="A26" s="53" t="s">
        <v>204</v>
      </c>
      <c r="B26" s="53" t="s">
        <v>205</v>
      </c>
      <c r="C26" s="53" t="s">
        <v>1166</v>
      </c>
      <c r="D26" s="53" t="str">
        <f t="shared" si="0"/>
        <v>DE LESQUEN DU PLESSIS CASSOAmaury</v>
      </c>
      <c r="E26" s="53">
        <v>14</v>
      </c>
      <c r="F26" s="53">
        <v>2.5</v>
      </c>
      <c r="G26" s="53">
        <v>2.5</v>
      </c>
      <c r="H26" s="53">
        <v>0</v>
      </c>
      <c r="I26" s="53">
        <v>3</v>
      </c>
      <c r="J26" s="53">
        <v>3</v>
      </c>
      <c r="K26" s="53">
        <v>0</v>
      </c>
      <c r="L26" s="53">
        <v>3</v>
      </c>
    </row>
    <row r="27" spans="1:12" ht="15.75" x14ac:dyDescent="0.25">
      <c r="A27" s="53" t="s">
        <v>593</v>
      </c>
      <c r="B27" s="53" t="s">
        <v>116</v>
      </c>
      <c r="C27" s="53" t="s">
        <v>1132</v>
      </c>
      <c r="D27" s="53" t="str">
        <f t="shared" si="0"/>
        <v>DE MULLOT DE VILLENAUTBertille</v>
      </c>
      <c r="E27" s="53">
        <v>9</v>
      </c>
      <c r="F27" s="53">
        <v>0</v>
      </c>
      <c r="G27" s="53">
        <v>0</v>
      </c>
      <c r="H27" s="53">
        <v>2.5</v>
      </c>
      <c r="I27" s="53">
        <v>0</v>
      </c>
      <c r="J27" s="53">
        <v>3</v>
      </c>
      <c r="K27" s="53">
        <v>3.5</v>
      </c>
      <c r="L27" s="53">
        <v>0</v>
      </c>
    </row>
    <row r="28" spans="1:12" ht="15.75" x14ac:dyDescent="0.25">
      <c r="A28" s="53" t="s">
        <v>447</v>
      </c>
      <c r="B28" s="53" t="s">
        <v>289</v>
      </c>
      <c r="C28" s="53" t="s">
        <v>1098</v>
      </c>
      <c r="D28" s="53" t="str">
        <f t="shared" si="0"/>
        <v>DE WAUBERTAlexis</v>
      </c>
      <c r="E28" s="53">
        <v>20</v>
      </c>
      <c r="F28" s="53">
        <v>2.5</v>
      </c>
      <c r="G28" s="53">
        <v>2.5</v>
      </c>
      <c r="H28" s="53">
        <v>2.5</v>
      </c>
      <c r="I28" s="53">
        <v>3</v>
      </c>
      <c r="J28" s="53">
        <v>3</v>
      </c>
      <c r="K28" s="53">
        <v>3.5</v>
      </c>
      <c r="L28" s="53">
        <v>3</v>
      </c>
    </row>
    <row r="29" spans="1:12" ht="15.75" x14ac:dyDescent="0.25">
      <c r="A29" s="53" t="s">
        <v>223</v>
      </c>
      <c r="B29" s="53" t="s">
        <v>226</v>
      </c>
      <c r="C29" s="53" t="s">
        <v>1161</v>
      </c>
      <c r="D29" s="53" t="str">
        <f t="shared" si="0"/>
        <v>DEBOUDTGatien</v>
      </c>
      <c r="E29" s="53">
        <v>13.5</v>
      </c>
      <c r="F29" s="53">
        <v>2.5</v>
      </c>
      <c r="G29" s="53">
        <v>2.5</v>
      </c>
      <c r="H29" s="53">
        <v>2.5</v>
      </c>
      <c r="I29" s="53">
        <v>0</v>
      </c>
      <c r="J29" s="53">
        <v>3</v>
      </c>
      <c r="K29" s="53">
        <v>0</v>
      </c>
      <c r="L29" s="53">
        <v>3</v>
      </c>
    </row>
    <row r="30" spans="1:12" ht="15.75" x14ac:dyDescent="0.25">
      <c r="A30" s="53" t="s">
        <v>520</v>
      </c>
      <c r="B30" s="53" t="s">
        <v>280</v>
      </c>
      <c r="C30" s="53" t="s">
        <v>1197</v>
      </c>
      <c r="D30" s="53" t="str">
        <f t="shared" si="0"/>
        <v>DECULTOTClemence</v>
      </c>
      <c r="E30" s="53">
        <v>17</v>
      </c>
      <c r="F30" s="53">
        <v>2.5</v>
      </c>
      <c r="G30" s="53">
        <v>2.5</v>
      </c>
      <c r="H30" s="53">
        <v>2.5</v>
      </c>
      <c r="I30" s="53">
        <v>3</v>
      </c>
      <c r="J30" s="53">
        <v>3</v>
      </c>
      <c r="K30" s="53">
        <v>3.5</v>
      </c>
      <c r="L30" s="53">
        <v>0</v>
      </c>
    </row>
    <row r="31" spans="1:12" ht="15.75" x14ac:dyDescent="0.25">
      <c r="A31" s="53" t="s">
        <v>529</v>
      </c>
      <c r="B31" s="53" t="s">
        <v>320</v>
      </c>
      <c r="C31" s="53" t="s">
        <v>1183</v>
      </c>
      <c r="D31" s="53" t="str">
        <f t="shared" si="0"/>
        <v>DEKEYSER-DESWARTERomain</v>
      </c>
      <c r="E31" s="53">
        <v>15</v>
      </c>
      <c r="F31" s="53">
        <v>2.5</v>
      </c>
      <c r="G31" s="53">
        <v>0</v>
      </c>
      <c r="H31" s="53">
        <v>0</v>
      </c>
      <c r="I31" s="53">
        <v>3</v>
      </c>
      <c r="J31" s="53">
        <v>3</v>
      </c>
      <c r="K31" s="53">
        <v>3.5</v>
      </c>
      <c r="L31" s="53">
        <v>3</v>
      </c>
    </row>
    <row r="32" spans="1:12" ht="15.75" x14ac:dyDescent="0.25">
      <c r="A32" s="53" t="s">
        <v>279</v>
      </c>
      <c r="B32" s="53" t="s">
        <v>280</v>
      </c>
      <c r="C32" s="53" t="s">
        <v>1203</v>
      </c>
      <c r="D32" s="53" t="str">
        <f t="shared" si="0"/>
        <v>DELAHAISClemence</v>
      </c>
      <c r="E32" s="53">
        <v>17.5</v>
      </c>
      <c r="F32" s="53">
        <v>0</v>
      </c>
      <c r="G32" s="53">
        <v>2.5</v>
      </c>
      <c r="H32" s="53">
        <v>2.5</v>
      </c>
      <c r="I32" s="53">
        <v>3</v>
      </c>
      <c r="J32" s="53">
        <v>3</v>
      </c>
      <c r="K32" s="53">
        <v>3.5</v>
      </c>
      <c r="L32" s="53">
        <v>3</v>
      </c>
    </row>
    <row r="33" spans="1:12" ht="15.75" x14ac:dyDescent="0.25">
      <c r="A33" s="53" t="s">
        <v>594</v>
      </c>
      <c r="B33" s="53" t="s">
        <v>202</v>
      </c>
      <c r="C33" s="53" t="s">
        <v>1163</v>
      </c>
      <c r="D33" s="53" t="str">
        <f t="shared" si="0"/>
        <v>DEPAQUITAugustin</v>
      </c>
      <c r="E33" s="53">
        <v>14</v>
      </c>
      <c r="F33" s="53">
        <v>0</v>
      </c>
      <c r="G33" s="53">
        <v>2.5</v>
      </c>
      <c r="H33" s="53">
        <v>2.5</v>
      </c>
      <c r="I33" s="53">
        <v>3</v>
      </c>
      <c r="J33" s="53">
        <v>3</v>
      </c>
      <c r="K33" s="53">
        <v>0</v>
      </c>
      <c r="L33" s="53">
        <v>3</v>
      </c>
    </row>
    <row r="34" spans="1:12" ht="15.75" x14ac:dyDescent="0.25">
      <c r="A34" s="53" t="s">
        <v>237</v>
      </c>
      <c r="B34" s="53" t="s">
        <v>238</v>
      </c>
      <c r="C34" s="53" t="s">
        <v>1159</v>
      </c>
      <c r="D34" s="53" t="str">
        <f t="shared" ref="D34:D65" si="1">A34&amp;B34</f>
        <v>DEPARISVictor</v>
      </c>
      <c r="E34" s="53">
        <v>13.5</v>
      </c>
      <c r="F34" s="53">
        <v>2.5</v>
      </c>
      <c r="G34" s="53">
        <v>2.5</v>
      </c>
      <c r="H34" s="53">
        <v>2.5</v>
      </c>
      <c r="I34" s="53">
        <v>3</v>
      </c>
      <c r="J34" s="53">
        <v>3</v>
      </c>
      <c r="K34" s="53">
        <v>0</v>
      </c>
      <c r="L34" s="53">
        <v>0</v>
      </c>
    </row>
    <row r="35" spans="1:12" ht="15.75" x14ac:dyDescent="0.25">
      <c r="A35" s="53" t="s">
        <v>595</v>
      </c>
      <c r="B35" s="53" t="s">
        <v>256</v>
      </c>
      <c r="C35" s="53" t="s">
        <v>1216</v>
      </c>
      <c r="D35" s="53" t="str">
        <f t="shared" si="1"/>
        <v>DEQUIDTThomas</v>
      </c>
      <c r="E35" s="53">
        <v>20</v>
      </c>
      <c r="F35" s="53">
        <v>2.5</v>
      </c>
      <c r="G35" s="53">
        <v>2.5</v>
      </c>
      <c r="H35" s="53">
        <v>2.5</v>
      </c>
      <c r="I35" s="53">
        <v>3</v>
      </c>
      <c r="J35" s="53">
        <v>3</v>
      </c>
      <c r="K35" s="53">
        <v>3.5</v>
      </c>
      <c r="L35" s="53">
        <v>3</v>
      </c>
    </row>
    <row r="36" spans="1:12" ht="15.75" x14ac:dyDescent="0.25">
      <c r="A36" s="53" t="s">
        <v>597</v>
      </c>
      <c r="B36" s="53" t="s">
        <v>596</v>
      </c>
      <c r="C36" s="53" t="s">
        <v>1149</v>
      </c>
      <c r="D36" s="53" t="str">
        <f t="shared" si="1"/>
        <v>DES CHAMPS DE BOISHEBERTGwenaelle</v>
      </c>
      <c r="E36" s="53">
        <v>12</v>
      </c>
      <c r="F36" s="53">
        <v>2.5</v>
      </c>
      <c r="G36" s="53">
        <v>0</v>
      </c>
      <c r="H36" s="53">
        <v>0</v>
      </c>
      <c r="I36" s="53">
        <v>3</v>
      </c>
      <c r="J36" s="53">
        <v>3</v>
      </c>
      <c r="K36" s="53">
        <v>3.5</v>
      </c>
      <c r="L36" s="53">
        <v>0</v>
      </c>
    </row>
    <row r="37" spans="1:12" ht="15.75" x14ac:dyDescent="0.25">
      <c r="A37" s="53" t="s">
        <v>191</v>
      </c>
      <c r="B37" s="53" t="s">
        <v>192</v>
      </c>
      <c r="C37" s="53" t="s">
        <v>1199</v>
      </c>
      <c r="D37" s="53" t="str">
        <f t="shared" si="1"/>
        <v>DU BREIL DE PONTBRIANDClotilde</v>
      </c>
      <c r="E37" s="53">
        <v>17.5</v>
      </c>
      <c r="F37" s="53">
        <v>2.5</v>
      </c>
      <c r="G37" s="53">
        <v>2.5</v>
      </c>
      <c r="H37" s="53">
        <v>0</v>
      </c>
      <c r="I37" s="53">
        <v>3</v>
      </c>
      <c r="J37" s="53">
        <v>3</v>
      </c>
      <c r="K37" s="53">
        <v>3.5</v>
      </c>
      <c r="L37" s="53">
        <v>3</v>
      </c>
    </row>
    <row r="38" spans="1:12" ht="15.75" x14ac:dyDescent="0.25">
      <c r="A38" s="53" t="s">
        <v>175</v>
      </c>
      <c r="B38" s="53" t="s">
        <v>77</v>
      </c>
      <c r="C38" s="53" t="s">
        <v>1139</v>
      </c>
      <c r="D38" s="53" t="str">
        <f t="shared" si="1"/>
        <v>DUBOISJuliette</v>
      </c>
      <c r="E38" s="53">
        <v>10.5</v>
      </c>
      <c r="F38" s="53">
        <v>2.5</v>
      </c>
      <c r="G38" s="53">
        <v>2.5</v>
      </c>
      <c r="H38" s="53">
        <v>2.5</v>
      </c>
      <c r="I38" s="53">
        <v>3</v>
      </c>
      <c r="J38" s="53">
        <v>0</v>
      </c>
      <c r="K38" s="53">
        <v>0</v>
      </c>
      <c r="L38" s="53">
        <v>0</v>
      </c>
    </row>
    <row r="39" spans="1:12" ht="15.75" x14ac:dyDescent="0.25">
      <c r="A39" s="53" t="s">
        <v>210</v>
      </c>
      <c r="B39" s="53" t="s">
        <v>211</v>
      </c>
      <c r="C39" s="53" t="s">
        <v>1195</v>
      </c>
      <c r="D39" s="53" t="str">
        <f t="shared" si="1"/>
        <v>DUDORETJules</v>
      </c>
      <c r="E39" s="53">
        <v>17</v>
      </c>
      <c r="F39" s="53">
        <v>2.5</v>
      </c>
      <c r="G39" s="53">
        <v>2.5</v>
      </c>
      <c r="H39" s="53">
        <v>2.5</v>
      </c>
      <c r="I39" s="53">
        <v>3</v>
      </c>
      <c r="J39" s="53">
        <v>3</v>
      </c>
      <c r="K39" s="53">
        <v>3.5</v>
      </c>
      <c r="L39" s="53">
        <v>0</v>
      </c>
    </row>
    <row r="40" spans="1:12" ht="15.75" x14ac:dyDescent="0.25">
      <c r="A40" s="53" t="s">
        <v>299</v>
      </c>
      <c r="B40" s="53" t="s">
        <v>264</v>
      </c>
      <c r="C40" s="53" t="s">
        <v>1221</v>
      </c>
      <c r="D40" s="53" t="str">
        <f t="shared" si="1"/>
        <v>DUMAS-VINCENTJulie</v>
      </c>
      <c r="E40" s="53">
        <v>14.5</v>
      </c>
      <c r="F40" s="53">
        <v>2.5</v>
      </c>
      <c r="G40" s="53">
        <v>2.5</v>
      </c>
      <c r="H40" s="53">
        <v>0</v>
      </c>
      <c r="I40" s="53">
        <v>0</v>
      </c>
      <c r="J40" s="53">
        <v>3</v>
      </c>
      <c r="K40" s="53">
        <v>3.5</v>
      </c>
      <c r="L40" s="53">
        <v>3</v>
      </c>
    </row>
    <row r="41" spans="1:12" ht="15.75" x14ac:dyDescent="0.25">
      <c r="A41" s="53" t="s">
        <v>608</v>
      </c>
      <c r="B41" s="53" t="s">
        <v>607</v>
      </c>
      <c r="C41" s="53" t="s">
        <v>1181</v>
      </c>
      <c r="D41" s="53" t="str">
        <f t="shared" si="1"/>
        <v>DUPONTOmbeline</v>
      </c>
      <c r="E41" s="53">
        <v>15</v>
      </c>
      <c r="F41" s="53">
        <v>2.5</v>
      </c>
      <c r="G41" s="53">
        <v>0</v>
      </c>
      <c r="H41" s="53">
        <v>0</v>
      </c>
      <c r="I41" s="53">
        <v>3</v>
      </c>
      <c r="J41" s="53">
        <v>3</v>
      </c>
      <c r="K41" s="53">
        <v>3.5</v>
      </c>
      <c r="L41" s="53">
        <v>3</v>
      </c>
    </row>
    <row r="42" spans="1:12" ht="15.75" x14ac:dyDescent="0.25">
      <c r="A42" s="53" t="s">
        <v>269</v>
      </c>
      <c r="B42" s="53" t="s">
        <v>270</v>
      </c>
      <c r="C42" s="53" t="s">
        <v>1155</v>
      </c>
      <c r="D42" s="53" t="str">
        <f t="shared" si="1"/>
        <v>DUYNSLAGERArmelle</v>
      </c>
      <c r="E42" s="53">
        <v>12</v>
      </c>
      <c r="F42" s="53">
        <v>2.5</v>
      </c>
      <c r="G42" s="53">
        <v>0</v>
      </c>
      <c r="H42" s="53">
        <v>0</v>
      </c>
      <c r="I42" s="53">
        <v>3</v>
      </c>
      <c r="J42" s="53">
        <v>0</v>
      </c>
      <c r="K42" s="53">
        <v>3.5</v>
      </c>
      <c r="L42" s="53">
        <v>3</v>
      </c>
    </row>
    <row r="43" spans="1:12" ht="15.75" x14ac:dyDescent="0.25">
      <c r="A43" s="53" t="s">
        <v>610</v>
      </c>
      <c r="B43" s="53" t="s">
        <v>609</v>
      </c>
      <c r="C43" s="53" t="s">
        <v>1222</v>
      </c>
      <c r="D43" s="53" t="str">
        <f t="shared" si="1"/>
        <v>ESTIENNEAlienor</v>
      </c>
      <c r="E43" s="53">
        <v>15</v>
      </c>
      <c r="F43" s="53">
        <v>2.5</v>
      </c>
      <c r="G43" s="53">
        <v>0</v>
      </c>
      <c r="H43" s="53">
        <v>0</v>
      </c>
      <c r="I43" s="53">
        <v>3</v>
      </c>
      <c r="J43" s="53">
        <v>3</v>
      </c>
      <c r="K43" s="53">
        <v>3.5</v>
      </c>
      <c r="L43" s="53">
        <v>3</v>
      </c>
    </row>
    <row r="44" spans="1:12" ht="15.75" x14ac:dyDescent="0.25">
      <c r="A44" s="53" t="s">
        <v>285</v>
      </c>
      <c r="B44" s="53" t="s">
        <v>286</v>
      </c>
      <c r="C44" s="53" t="s">
        <v>1209</v>
      </c>
      <c r="D44" s="53" t="str">
        <f t="shared" si="1"/>
        <v>FAUCHERMartin</v>
      </c>
      <c r="E44" s="53">
        <v>20</v>
      </c>
      <c r="F44" s="53">
        <v>2.5</v>
      </c>
      <c r="G44" s="53">
        <v>2.5</v>
      </c>
      <c r="H44" s="53">
        <v>2.5</v>
      </c>
      <c r="I44" s="53">
        <v>3</v>
      </c>
      <c r="J44" s="53">
        <v>3</v>
      </c>
      <c r="K44" s="53">
        <v>3.5</v>
      </c>
      <c r="L44" s="53">
        <v>3</v>
      </c>
    </row>
    <row r="45" spans="1:12" ht="15.75" x14ac:dyDescent="0.25">
      <c r="A45" s="53" t="s">
        <v>613</v>
      </c>
      <c r="B45" s="53" t="s">
        <v>238</v>
      </c>
      <c r="C45" s="53" t="s">
        <v>1124</v>
      </c>
      <c r="D45" s="53" t="str">
        <f t="shared" si="1"/>
        <v>FAYOLVictor</v>
      </c>
      <c r="E45" s="53">
        <v>6.5</v>
      </c>
      <c r="F45" s="53">
        <v>0</v>
      </c>
      <c r="G45" s="53">
        <v>0</v>
      </c>
      <c r="H45" s="53">
        <v>0</v>
      </c>
      <c r="I45" s="53">
        <v>0</v>
      </c>
      <c r="J45" s="53">
        <v>3</v>
      </c>
      <c r="K45" s="53">
        <v>3.5</v>
      </c>
      <c r="L45" s="53">
        <v>0</v>
      </c>
    </row>
    <row r="46" spans="1:12" ht="15.75" x14ac:dyDescent="0.25">
      <c r="A46" s="53" t="s">
        <v>615</v>
      </c>
      <c r="B46" s="53" t="s">
        <v>614</v>
      </c>
      <c r="C46" s="53" t="s">
        <v>1153</v>
      </c>
      <c r="D46" s="53" t="str">
        <f t="shared" si="1"/>
        <v>FOULON-DETREZClelia</v>
      </c>
      <c r="E46" s="53">
        <v>12</v>
      </c>
      <c r="F46" s="53">
        <v>2.5</v>
      </c>
      <c r="G46" s="53">
        <v>0</v>
      </c>
      <c r="H46" s="53">
        <v>0</v>
      </c>
      <c r="I46" s="53">
        <v>3</v>
      </c>
      <c r="J46" s="53">
        <v>3</v>
      </c>
      <c r="K46" s="53">
        <v>3.5</v>
      </c>
      <c r="L46" s="53">
        <v>0</v>
      </c>
    </row>
    <row r="47" spans="1:12" ht="15.75" x14ac:dyDescent="0.25">
      <c r="A47" s="53" t="s">
        <v>308</v>
      </c>
      <c r="B47" s="53" t="s">
        <v>309</v>
      </c>
      <c r="C47" s="53" t="s">
        <v>1223</v>
      </c>
      <c r="D47" s="53" t="str">
        <f t="shared" si="1"/>
        <v>FRIBOULETAdrien</v>
      </c>
      <c r="E47" s="53">
        <v>17.5</v>
      </c>
      <c r="F47" s="53">
        <v>2.5</v>
      </c>
      <c r="G47" s="53">
        <v>0</v>
      </c>
      <c r="H47" s="53">
        <v>2.5</v>
      </c>
      <c r="I47" s="53">
        <v>3</v>
      </c>
      <c r="J47" s="53">
        <v>3</v>
      </c>
      <c r="K47" s="53">
        <v>3.5</v>
      </c>
      <c r="L47" s="53">
        <v>3</v>
      </c>
    </row>
    <row r="48" spans="1:12" ht="15.75" x14ac:dyDescent="0.25">
      <c r="A48" s="53" t="s">
        <v>617</v>
      </c>
      <c r="B48" s="53" t="s">
        <v>616</v>
      </c>
      <c r="C48" s="53" t="s">
        <v>1186</v>
      </c>
      <c r="D48" s="53" t="str">
        <f t="shared" si="1"/>
        <v>GAILLARDMaelle</v>
      </c>
      <c r="E48" s="53">
        <v>17</v>
      </c>
      <c r="F48" s="53">
        <v>2.5</v>
      </c>
      <c r="G48" s="53">
        <v>2.5</v>
      </c>
      <c r="H48" s="53">
        <v>2.5</v>
      </c>
      <c r="I48" s="53">
        <v>3</v>
      </c>
      <c r="J48" s="53">
        <v>0</v>
      </c>
      <c r="K48" s="53">
        <v>3.5</v>
      </c>
      <c r="L48" s="53">
        <v>3</v>
      </c>
    </row>
    <row r="49" spans="1:12" ht="15.75" x14ac:dyDescent="0.25">
      <c r="A49" s="53" t="s">
        <v>619</v>
      </c>
      <c r="B49" s="53" t="s">
        <v>77</v>
      </c>
      <c r="C49" s="53" t="s">
        <v>1198</v>
      </c>
      <c r="D49" s="53" t="str">
        <f t="shared" si="1"/>
        <v>GAMBIERJuliette</v>
      </c>
      <c r="E49" s="53">
        <v>17.5</v>
      </c>
      <c r="F49" s="53">
        <v>2.5</v>
      </c>
      <c r="G49" s="53">
        <v>0</v>
      </c>
      <c r="H49" s="53">
        <v>2.5</v>
      </c>
      <c r="I49" s="53">
        <v>3</v>
      </c>
      <c r="J49" s="53">
        <v>3</v>
      </c>
      <c r="K49" s="53">
        <v>3.5</v>
      </c>
      <c r="L49" s="53">
        <v>3</v>
      </c>
    </row>
    <row r="50" spans="1:12" ht="15.75" x14ac:dyDescent="0.25">
      <c r="A50" s="53" t="s">
        <v>620</v>
      </c>
      <c r="B50" s="53" t="s">
        <v>74</v>
      </c>
      <c r="C50" s="53" t="s">
        <v>1136</v>
      </c>
      <c r="D50" s="53" t="str">
        <f t="shared" si="1"/>
        <v>GARNERYLucie</v>
      </c>
      <c r="E50" s="53">
        <v>9</v>
      </c>
      <c r="F50" s="53">
        <v>0</v>
      </c>
      <c r="G50" s="53">
        <v>2.5</v>
      </c>
      <c r="H50" s="53">
        <v>0</v>
      </c>
      <c r="I50" s="53">
        <v>0</v>
      </c>
      <c r="J50" s="53">
        <v>3</v>
      </c>
      <c r="K50" s="53">
        <v>3.5</v>
      </c>
      <c r="L50" s="53">
        <v>0</v>
      </c>
    </row>
    <row r="51" spans="1:12" ht="15.75" x14ac:dyDescent="0.25">
      <c r="A51" s="53" t="s">
        <v>220</v>
      </c>
      <c r="B51" s="53" t="s">
        <v>221</v>
      </c>
      <c r="C51" s="53" t="s">
        <v>1112</v>
      </c>
      <c r="D51" s="53" t="str">
        <f t="shared" si="1"/>
        <v>GARROTMathis</v>
      </c>
      <c r="E51" s="53">
        <v>2.5</v>
      </c>
      <c r="F51" s="53">
        <v>0</v>
      </c>
      <c r="G51" s="53">
        <v>2.5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</row>
    <row r="52" spans="1:12" ht="15.75" x14ac:dyDescent="0.25">
      <c r="A52" s="53" t="s">
        <v>625</v>
      </c>
      <c r="B52" s="53" t="s">
        <v>450</v>
      </c>
      <c r="C52" s="53" t="s">
        <v>1131</v>
      </c>
      <c r="D52" s="53" t="str">
        <f t="shared" si="1"/>
        <v>GENTIENFlavie</v>
      </c>
      <c r="E52" s="53">
        <v>9</v>
      </c>
      <c r="F52" s="53">
        <v>2.5</v>
      </c>
      <c r="G52" s="53">
        <v>0</v>
      </c>
      <c r="H52" s="53">
        <v>0</v>
      </c>
      <c r="I52" s="53">
        <v>0</v>
      </c>
      <c r="J52" s="53">
        <v>3</v>
      </c>
      <c r="K52" s="53">
        <v>3.5</v>
      </c>
      <c r="L52" s="53">
        <v>0</v>
      </c>
    </row>
    <row r="53" spans="1:12" ht="15.75" x14ac:dyDescent="0.25">
      <c r="A53" s="53" t="s">
        <v>628</v>
      </c>
      <c r="B53" s="53" t="s">
        <v>149</v>
      </c>
      <c r="C53" s="53" t="s">
        <v>1116</v>
      </c>
      <c r="D53" s="53" t="str">
        <f t="shared" si="1"/>
        <v>GIBRATLouise</v>
      </c>
      <c r="E53" s="53">
        <v>5.5</v>
      </c>
      <c r="F53" s="53">
        <v>0</v>
      </c>
      <c r="G53" s="53">
        <v>2.5</v>
      </c>
      <c r="H53" s="53">
        <v>0</v>
      </c>
      <c r="I53" s="53">
        <v>0</v>
      </c>
      <c r="J53" s="53">
        <v>3</v>
      </c>
      <c r="K53" s="53">
        <v>0</v>
      </c>
      <c r="L53" s="53">
        <v>0</v>
      </c>
    </row>
    <row r="54" spans="1:12" ht="15.75" x14ac:dyDescent="0.25">
      <c r="A54" s="53" t="s">
        <v>458</v>
      </c>
      <c r="B54" s="53" t="s">
        <v>459</v>
      </c>
      <c r="C54" s="53" t="s">
        <v>1158</v>
      </c>
      <c r="D54" s="53" t="str">
        <f t="shared" si="1"/>
        <v>GREFFINPierre-Yves</v>
      </c>
      <c r="E54" s="53">
        <v>13.5</v>
      </c>
      <c r="F54" s="53">
        <v>2.5</v>
      </c>
      <c r="G54" s="53">
        <v>2.5</v>
      </c>
      <c r="H54" s="53">
        <v>2.5</v>
      </c>
      <c r="I54" s="53">
        <v>0</v>
      </c>
      <c r="J54" s="53">
        <v>3</v>
      </c>
      <c r="K54" s="53">
        <v>0</v>
      </c>
      <c r="L54" s="53">
        <v>3</v>
      </c>
    </row>
    <row r="55" spans="1:12" ht="15.75" x14ac:dyDescent="0.25">
      <c r="A55" s="53" t="s">
        <v>255</v>
      </c>
      <c r="B55" s="53" t="s">
        <v>256</v>
      </c>
      <c r="C55" s="53" t="s">
        <v>1128</v>
      </c>
      <c r="D55" s="53" t="str">
        <f t="shared" si="1"/>
        <v>GRISLAINThomas</v>
      </c>
      <c r="E55" s="53">
        <v>8.5</v>
      </c>
      <c r="F55" s="53">
        <v>2.5</v>
      </c>
      <c r="G55" s="53">
        <v>0</v>
      </c>
      <c r="H55" s="53">
        <v>0</v>
      </c>
      <c r="I55" s="53">
        <v>3</v>
      </c>
      <c r="J55" s="53">
        <v>3</v>
      </c>
      <c r="K55" s="53">
        <v>0</v>
      </c>
      <c r="L55" s="53">
        <v>0</v>
      </c>
    </row>
    <row r="56" spans="1:12" ht="15.75" x14ac:dyDescent="0.25">
      <c r="A56" s="53" t="s">
        <v>637</v>
      </c>
      <c r="B56" s="53" t="s">
        <v>636</v>
      </c>
      <c r="C56" s="53" t="s">
        <v>1174</v>
      </c>
      <c r="D56" s="53" t="str">
        <f t="shared" si="1"/>
        <v>GUERLETFlorian</v>
      </c>
      <c r="E56" s="53">
        <v>14.5</v>
      </c>
      <c r="F56" s="53">
        <v>2.5</v>
      </c>
      <c r="G56" s="53">
        <v>0</v>
      </c>
      <c r="H56" s="53">
        <v>2.5</v>
      </c>
      <c r="I56" s="53">
        <v>3</v>
      </c>
      <c r="J56" s="53">
        <v>3</v>
      </c>
      <c r="K56" s="53">
        <v>3.5</v>
      </c>
      <c r="L56" s="53">
        <v>0</v>
      </c>
    </row>
    <row r="57" spans="1:12" ht="15.75" x14ac:dyDescent="0.25">
      <c r="A57" s="53" t="s">
        <v>638</v>
      </c>
      <c r="B57" s="53" t="s">
        <v>208</v>
      </c>
      <c r="C57" s="53" t="s">
        <v>1194</v>
      </c>
      <c r="D57" s="53" t="str">
        <f t="shared" si="1"/>
        <v>GUILBERTAlban</v>
      </c>
      <c r="E57" s="53">
        <v>17</v>
      </c>
      <c r="F57" s="53">
        <v>2.5</v>
      </c>
      <c r="G57" s="53">
        <v>2.5</v>
      </c>
      <c r="H57" s="53">
        <v>2.5</v>
      </c>
      <c r="I57" s="53">
        <v>3</v>
      </c>
      <c r="J57" s="53">
        <v>3</v>
      </c>
      <c r="K57" s="53">
        <v>3.5</v>
      </c>
      <c r="L57" s="53">
        <v>0</v>
      </c>
    </row>
    <row r="58" spans="1:12" ht="15.75" x14ac:dyDescent="0.25">
      <c r="A58" s="53" t="s">
        <v>463</v>
      </c>
      <c r="B58" s="53" t="s">
        <v>464</v>
      </c>
      <c r="C58" s="53" t="s">
        <v>1185</v>
      </c>
      <c r="D58" s="53" t="str">
        <f t="shared" si="1"/>
        <v>GUILLEMINFrance</v>
      </c>
      <c r="E58" s="53">
        <v>16.5</v>
      </c>
      <c r="F58" s="53">
        <v>2.5</v>
      </c>
      <c r="G58" s="53">
        <v>2.5</v>
      </c>
      <c r="H58" s="53">
        <v>2.5</v>
      </c>
      <c r="I58" s="53">
        <v>3</v>
      </c>
      <c r="J58" s="53">
        <v>3</v>
      </c>
      <c r="K58" s="53">
        <v>0</v>
      </c>
      <c r="L58" s="53">
        <v>3</v>
      </c>
    </row>
    <row r="59" spans="1:12" ht="15.75" x14ac:dyDescent="0.25">
      <c r="A59" s="53" t="s">
        <v>274</v>
      </c>
      <c r="B59" s="53" t="s">
        <v>275</v>
      </c>
      <c r="C59" s="53" t="s">
        <v>1130</v>
      </c>
      <c r="D59" s="53" t="str">
        <f t="shared" si="1"/>
        <v>GUITTARDClementine</v>
      </c>
      <c r="E59" s="53">
        <v>8.5</v>
      </c>
      <c r="F59" s="53">
        <v>2.5</v>
      </c>
      <c r="G59" s="53">
        <v>0</v>
      </c>
      <c r="H59" s="53">
        <v>0</v>
      </c>
      <c r="I59" s="53">
        <v>3</v>
      </c>
      <c r="J59" s="53">
        <v>0</v>
      </c>
      <c r="K59" s="53">
        <v>0</v>
      </c>
      <c r="L59" s="53">
        <v>3</v>
      </c>
    </row>
    <row r="60" spans="1:12" ht="15.75" x14ac:dyDescent="0.25">
      <c r="A60" s="53" t="s">
        <v>260</v>
      </c>
      <c r="B60" s="53" t="s">
        <v>261</v>
      </c>
      <c r="C60" s="53" t="s">
        <v>1191</v>
      </c>
      <c r="D60" s="53" t="str">
        <f t="shared" si="1"/>
        <v>HAJJARTheodore</v>
      </c>
      <c r="E60" s="53">
        <v>17</v>
      </c>
      <c r="F60" s="53">
        <v>2.5</v>
      </c>
      <c r="G60" s="53">
        <v>2.5</v>
      </c>
      <c r="H60" s="53">
        <v>2.5</v>
      </c>
      <c r="I60" s="53">
        <v>3</v>
      </c>
      <c r="J60" s="53">
        <v>3</v>
      </c>
      <c r="K60" s="53">
        <v>3.5</v>
      </c>
      <c r="L60" s="53">
        <v>0</v>
      </c>
    </row>
    <row r="61" spans="1:12" ht="15.75" x14ac:dyDescent="0.25">
      <c r="A61" s="53" t="s">
        <v>228</v>
      </c>
      <c r="B61" s="53" t="s">
        <v>229</v>
      </c>
      <c r="C61" s="53" t="s">
        <v>1125</v>
      </c>
      <c r="D61" s="53" t="str">
        <f t="shared" si="1"/>
        <v>HENINLou</v>
      </c>
      <c r="E61" s="53">
        <v>8</v>
      </c>
      <c r="F61" s="53">
        <v>2.5</v>
      </c>
      <c r="G61" s="53">
        <v>0</v>
      </c>
      <c r="H61" s="53">
        <v>2.5</v>
      </c>
      <c r="I61" s="53">
        <v>0</v>
      </c>
      <c r="J61" s="53">
        <v>0</v>
      </c>
      <c r="K61" s="53">
        <v>0</v>
      </c>
      <c r="L61" s="53">
        <v>3</v>
      </c>
    </row>
    <row r="62" spans="1:12" ht="15.75" x14ac:dyDescent="0.25">
      <c r="A62" s="53" t="s">
        <v>252</v>
      </c>
      <c r="B62" s="53" t="s">
        <v>253</v>
      </c>
      <c r="C62" s="53" t="s">
        <v>1080</v>
      </c>
      <c r="D62" s="53" t="str">
        <f t="shared" si="1"/>
        <v>HERMANTAnaelle</v>
      </c>
      <c r="E62" s="53">
        <v>8.5</v>
      </c>
      <c r="F62" s="53">
        <v>2.5</v>
      </c>
      <c r="G62" s="53">
        <v>0</v>
      </c>
      <c r="H62" s="53">
        <v>0</v>
      </c>
      <c r="I62" s="53">
        <v>3</v>
      </c>
      <c r="J62" s="53">
        <v>3</v>
      </c>
      <c r="K62" s="53">
        <v>0</v>
      </c>
      <c r="L62" s="53">
        <v>0</v>
      </c>
    </row>
    <row r="63" spans="1:12" ht="15.75" x14ac:dyDescent="0.25">
      <c r="A63" s="53" t="s">
        <v>234</v>
      </c>
      <c r="B63" s="53" t="s">
        <v>235</v>
      </c>
      <c r="C63" s="53" t="s">
        <v>1140</v>
      </c>
      <c r="D63" s="53" t="str">
        <f t="shared" si="1"/>
        <v>HUBERTRonan</v>
      </c>
      <c r="E63" s="53">
        <v>10.5</v>
      </c>
      <c r="F63" s="53">
        <v>2.5</v>
      </c>
      <c r="G63" s="53">
        <v>2.5</v>
      </c>
      <c r="H63" s="53">
        <v>2.5</v>
      </c>
      <c r="I63" s="53">
        <v>3</v>
      </c>
      <c r="J63" s="53">
        <v>0</v>
      </c>
      <c r="K63" s="53">
        <v>0</v>
      </c>
      <c r="L63" s="53">
        <v>0</v>
      </c>
    </row>
    <row r="64" spans="1:12" ht="15.75" x14ac:dyDescent="0.25">
      <c r="A64" s="53" t="s">
        <v>519</v>
      </c>
      <c r="B64" s="53" t="s">
        <v>149</v>
      </c>
      <c r="C64" s="53" t="s">
        <v>1220</v>
      </c>
      <c r="D64" s="53" t="str">
        <f t="shared" si="1"/>
        <v>IDELOTLouise</v>
      </c>
      <c r="E64" s="53">
        <v>12</v>
      </c>
      <c r="F64" s="53">
        <v>0</v>
      </c>
      <c r="G64" s="53">
        <v>2.5</v>
      </c>
      <c r="H64" s="53">
        <v>0</v>
      </c>
      <c r="I64" s="53">
        <v>3</v>
      </c>
      <c r="J64" s="53">
        <v>3</v>
      </c>
      <c r="K64" s="53">
        <v>3.5</v>
      </c>
      <c r="L64" s="53">
        <v>0</v>
      </c>
    </row>
    <row r="65" spans="1:12" ht="15.75" x14ac:dyDescent="0.25">
      <c r="A65" s="53" t="s">
        <v>644</v>
      </c>
      <c r="B65" s="53" t="s">
        <v>306</v>
      </c>
      <c r="C65" s="53" t="s">
        <v>1219</v>
      </c>
      <c r="D65" s="53" t="str">
        <f t="shared" si="1"/>
        <v>IMBAULTLouis</v>
      </c>
      <c r="E65" s="53">
        <v>9</v>
      </c>
      <c r="F65" s="53">
        <v>2.5</v>
      </c>
      <c r="G65" s="53">
        <v>0</v>
      </c>
      <c r="H65" s="53">
        <v>0</v>
      </c>
      <c r="I65" s="53">
        <v>0</v>
      </c>
      <c r="J65" s="53">
        <v>0</v>
      </c>
      <c r="K65" s="53">
        <v>3.5</v>
      </c>
      <c r="L65" s="53">
        <v>3</v>
      </c>
    </row>
    <row r="66" spans="1:12" ht="15.75" x14ac:dyDescent="0.25">
      <c r="A66" s="53" t="s">
        <v>649</v>
      </c>
      <c r="B66" s="53" t="s">
        <v>211</v>
      </c>
      <c r="C66" s="53" t="s">
        <v>1188</v>
      </c>
      <c r="D66" s="53" t="str">
        <f t="shared" ref="D66:D97" si="2">A66&amp;B66</f>
        <v>JOURDIERJules</v>
      </c>
      <c r="E66" s="53">
        <v>17</v>
      </c>
      <c r="F66" s="53">
        <v>2.5</v>
      </c>
      <c r="G66" s="53">
        <v>2.5</v>
      </c>
      <c r="H66" s="53">
        <v>2.5</v>
      </c>
      <c r="I66" s="53">
        <v>3</v>
      </c>
      <c r="J66" s="53">
        <v>0</v>
      </c>
      <c r="K66" s="53">
        <v>3.5</v>
      </c>
      <c r="L66" s="53">
        <v>3</v>
      </c>
    </row>
    <row r="67" spans="1:12" ht="15.75" x14ac:dyDescent="0.25">
      <c r="A67" s="53" t="s">
        <v>246</v>
      </c>
      <c r="B67" s="53" t="s">
        <v>247</v>
      </c>
      <c r="C67" s="53" t="s">
        <v>1202</v>
      </c>
      <c r="D67" s="53" t="str">
        <f t="shared" si="2"/>
        <v>KIMOUIllary Marie-Madeleine Maguylle</v>
      </c>
      <c r="E67" s="53">
        <v>17.5</v>
      </c>
      <c r="F67" s="53">
        <v>2.5</v>
      </c>
      <c r="G67" s="53">
        <v>2.5</v>
      </c>
      <c r="H67" s="53">
        <v>0</v>
      </c>
      <c r="I67" s="53">
        <v>3</v>
      </c>
      <c r="J67" s="53">
        <v>3</v>
      </c>
      <c r="K67" s="53">
        <v>3.5</v>
      </c>
      <c r="L67" s="53">
        <v>3</v>
      </c>
    </row>
    <row r="68" spans="1:12" ht="15.75" x14ac:dyDescent="0.25">
      <c r="A68" s="53" t="s">
        <v>14</v>
      </c>
      <c r="B68" s="53" t="s">
        <v>15</v>
      </c>
      <c r="C68" s="53" t="s">
        <v>1164</v>
      </c>
      <c r="D68" s="53" t="str">
        <f t="shared" si="2"/>
        <v>KULESZARobin</v>
      </c>
      <c r="E68" s="53">
        <v>14</v>
      </c>
      <c r="F68" s="53">
        <v>2.5</v>
      </c>
      <c r="G68" s="53">
        <v>2.5</v>
      </c>
      <c r="H68" s="53">
        <v>2.5</v>
      </c>
      <c r="I68" s="53">
        <v>3</v>
      </c>
      <c r="J68" s="53">
        <v>0</v>
      </c>
      <c r="K68" s="53">
        <v>3.5</v>
      </c>
      <c r="L68" s="53">
        <v>0</v>
      </c>
    </row>
    <row r="69" spans="1:12" ht="15.75" x14ac:dyDescent="0.25">
      <c r="A69" s="53" t="s">
        <v>118</v>
      </c>
      <c r="B69" s="53" t="s">
        <v>119</v>
      </c>
      <c r="C69" s="53" t="s">
        <v>1217</v>
      </c>
      <c r="D69" s="53" t="str">
        <f t="shared" si="2"/>
        <v>LAMARETony</v>
      </c>
      <c r="E69" s="53">
        <v>20</v>
      </c>
      <c r="F69" s="53">
        <v>2.5</v>
      </c>
      <c r="G69" s="53">
        <v>2.5</v>
      </c>
      <c r="H69" s="53">
        <v>2.5</v>
      </c>
      <c r="I69" s="53">
        <v>3</v>
      </c>
      <c r="J69" s="53">
        <v>3</v>
      </c>
      <c r="K69" s="53">
        <v>3.5</v>
      </c>
      <c r="L69" s="53">
        <v>3</v>
      </c>
    </row>
    <row r="70" spans="1:12" ht="15.75" x14ac:dyDescent="0.25">
      <c r="A70" s="53" t="s">
        <v>653</v>
      </c>
      <c r="B70" s="53" t="s">
        <v>652</v>
      </c>
      <c r="C70" s="53" t="s">
        <v>1134</v>
      </c>
      <c r="D70" s="53" t="str">
        <f t="shared" si="2"/>
        <v>LAMBERTMarion</v>
      </c>
      <c r="E70" s="53">
        <v>9</v>
      </c>
      <c r="F70" s="53">
        <v>0</v>
      </c>
      <c r="G70" s="53">
        <v>2.5</v>
      </c>
      <c r="H70" s="53">
        <v>0</v>
      </c>
      <c r="I70" s="53">
        <v>0</v>
      </c>
      <c r="J70" s="53">
        <v>0</v>
      </c>
      <c r="K70" s="53">
        <v>3.5</v>
      </c>
      <c r="L70" s="53">
        <v>3</v>
      </c>
    </row>
    <row r="71" spans="1:12" ht="15.75" x14ac:dyDescent="0.25">
      <c r="A71" s="53" t="s">
        <v>655</v>
      </c>
      <c r="B71" s="53" t="s">
        <v>654</v>
      </c>
      <c r="C71" s="53" t="s">
        <v>1113</v>
      </c>
      <c r="D71" s="53" t="str">
        <f t="shared" si="2"/>
        <v>LAMESCHCharles-Antoine</v>
      </c>
      <c r="E71" s="53">
        <v>5</v>
      </c>
      <c r="F71" s="53">
        <v>2.5</v>
      </c>
      <c r="G71" s="53">
        <v>0</v>
      </c>
      <c r="H71" s="53">
        <v>2.5</v>
      </c>
      <c r="I71" s="53">
        <v>0</v>
      </c>
      <c r="J71" s="53">
        <v>0</v>
      </c>
      <c r="K71" s="53">
        <v>0</v>
      </c>
      <c r="L71" s="53">
        <v>0</v>
      </c>
    </row>
    <row r="72" spans="1:12" ht="15.75" x14ac:dyDescent="0.25">
      <c r="A72" s="53" t="s">
        <v>660</v>
      </c>
      <c r="B72" s="53" t="s">
        <v>659</v>
      </c>
      <c r="C72" s="53" t="s">
        <v>1146</v>
      </c>
      <c r="D72" s="53" t="str">
        <f t="shared" si="2"/>
        <v>LAUZETAstrid</v>
      </c>
      <c r="E72" s="53">
        <v>11.5</v>
      </c>
      <c r="F72" s="53">
        <v>2.5</v>
      </c>
      <c r="G72" s="53">
        <v>0</v>
      </c>
      <c r="H72" s="53">
        <v>2.5</v>
      </c>
      <c r="I72" s="53">
        <v>0</v>
      </c>
      <c r="J72" s="53">
        <v>0</v>
      </c>
      <c r="K72" s="53">
        <v>3.5</v>
      </c>
      <c r="L72" s="53">
        <v>3</v>
      </c>
    </row>
    <row r="73" spans="1:12" ht="15.75" x14ac:dyDescent="0.25">
      <c r="A73" s="53" t="s">
        <v>662</v>
      </c>
      <c r="B73" s="53" t="s">
        <v>661</v>
      </c>
      <c r="C73" s="53" t="s">
        <v>1214</v>
      </c>
      <c r="D73" s="53" t="str">
        <f t="shared" si="2"/>
        <v>LE CAMEloise</v>
      </c>
      <c r="E73" s="53">
        <v>20</v>
      </c>
      <c r="F73" s="53">
        <v>2.5</v>
      </c>
      <c r="G73" s="53">
        <v>2.5</v>
      </c>
      <c r="H73" s="53">
        <v>2.5</v>
      </c>
      <c r="I73" s="53">
        <v>3</v>
      </c>
      <c r="J73" s="53">
        <v>3</v>
      </c>
      <c r="K73" s="53">
        <v>3.5</v>
      </c>
      <c r="L73" s="53">
        <v>3</v>
      </c>
    </row>
    <row r="74" spans="1:12" ht="15.75" x14ac:dyDescent="0.25">
      <c r="A74" s="53" t="s">
        <v>670</v>
      </c>
      <c r="B74" s="53" t="s">
        <v>669</v>
      </c>
      <c r="C74" s="53" t="s">
        <v>1135</v>
      </c>
      <c r="D74" s="53" t="str">
        <f t="shared" si="2"/>
        <v>LE POGAMMatheo</v>
      </c>
      <c r="E74" s="53">
        <v>9</v>
      </c>
      <c r="F74" s="53">
        <v>0</v>
      </c>
      <c r="G74" s="53">
        <v>0</v>
      </c>
      <c r="H74" s="53">
        <v>2.5</v>
      </c>
      <c r="I74" s="53">
        <v>0</v>
      </c>
      <c r="J74" s="53">
        <v>3</v>
      </c>
      <c r="K74" s="53">
        <v>3.5</v>
      </c>
      <c r="L74" s="53">
        <v>0</v>
      </c>
    </row>
    <row r="75" spans="1:12" ht="15.75" x14ac:dyDescent="0.25">
      <c r="A75" s="53" t="s">
        <v>101</v>
      </c>
      <c r="B75" s="53" t="s">
        <v>104</v>
      </c>
      <c r="C75" s="53" t="s">
        <v>1115</v>
      </c>
      <c r="D75" s="53" t="str">
        <f t="shared" si="2"/>
        <v>LEGRANDJulien</v>
      </c>
      <c r="E75" s="53">
        <v>5.5</v>
      </c>
      <c r="F75" s="53">
        <v>0</v>
      </c>
      <c r="G75" s="53">
        <v>0</v>
      </c>
      <c r="H75" s="53">
        <v>2.5</v>
      </c>
      <c r="I75" s="53">
        <v>3</v>
      </c>
      <c r="J75" s="53">
        <v>0</v>
      </c>
      <c r="K75" s="53">
        <v>0</v>
      </c>
      <c r="L75" s="53">
        <v>0</v>
      </c>
    </row>
    <row r="76" spans="1:12" ht="15.75" x14ac:dyDescent="0.25">
      <c r="A76" s="53" t="s">
        <v>101</v>
      </c>
      <c r="B76" s="53" t="s">
        <v>102</v>
      </c>
      <c r="C76" s="53" t="s">
        <v>1147</v>
      </c>
      <c r="D76" s="53" t="str">
        <f t="shared" si="2"/>
        <v>LEGRANDMahe</v>
      </c>
      <c r="E76" s="53">
        <v>11.5</v>
      </c>
      <c r="F76" s="53">
        <v>0</v>
      </c>
      <c r="G76" s="53">
        <v>2.5</v>
      </c>
      <c r="H76" s="53">
        <v>0</v>
      </c>
      <c r="I76" s="53">
        <v>3</v>
      </c>
      <c r="J76" s="53">
        <v>3</v>
      </c>
      <c r="K76" s="53">
        <v>0</v>
      </c>
      <c r="L76" s="53">
        <v>3</v>
      </c>
    </row>
    <row r="77" spans="1:12" ht="15.75" x14ac:dyDescent="0.25">
      <c r="A77" s="53" t="s">
        <v>668</v>
      </c>
      <c r="B77" s="53" t="s">
        <v>667</v>
      </c>
      <c r="C77" s="53" t="s">
        <v>1212</v>
      </c>
      <c r="D77" s="53" t="str">
        <f t="shared" si="2"/>
        <v>LEKIEFFREBastien</v>
      </c>
      <c r="E77" s="53">
        <v>20</v>
      </c>
      <c r="F77" s="53">
        <v>2.5</v>
      </c>
      <c r="G77" s="53">
        <v>2.5</v>
      </c>
      <c r="H77" s="53">
        <v>2.5</v>
      </c>
      <c r="I77" s="53">
        <v>3</v>
      </c>
      <c r="J77" s="53">
        <v>3</v>
      </c>
      <c r="K77" s="53">
        <v>3.5</v>
      </c>
      <c r="L77" s="53">
        <v>3</v>
      </c>
    </row>
    <row r="78" spans="1:12" ht="15.75" x14ac:dyDescent="0.25">
      <c r="A78" s="53" t="s">
        <v>182</v>
      </c>
      <c r="B78" s="53" t="s">
        <v>183</v>
      </c>
      <c r="C78" s="53" t="s">
        <v>1094</v>
      </c>
      <c r="D78" s="53" t="str">
        <f t="shared" si="2"/>
        <v>LESAINGConstance</v>
      </c>
      <c r="E78" s="53">
        <v>5</v>
      </c>
      <c r="F78" s="53">
        <v>2.5</v>
      </c>
      <c r="G78" s="53">
        <v>0</v>
      </c>
      <c r="H78" s="53">
        <v>2.5</v>
      </c>
      <c r="I78" s="53">
        <v>0</v>
      </c>
      <c r="J78" s="53">
        <v>0</v>
      </c>
      <c r="K78" s="53">
        <v>0</v>
      </c>
      <c r="L78" s="53">
        <v>0</v>
      </c>
    </row>
    <row r="79" spans="1:12" ht="15.75" x14ac:dyDescent="0.25">
      <c r="A79" s="53" t="s">
        <v>294</v>
      </c>
      <c r="B79" s="53" t="s">
        <v>15</v>
      </c>
      <c r="C79" s="53" t="s">
        <v>1084</v>
      </c>
      <c r="D79" s="53" t="str">
        <f t="shared" si="2"/>
        <v>LEULLIETTERobin</v>
      </c>
      <c r="E79" s="53">
        <v>6</v>
      </c>
      <c r="F79" s="53">
        <v>0</v>
      </c>
      <c r="G79" s="53">
        <v>0</v>
      </c>
      <c r="H79" s="53">
        <v>0</v>
      </c>
      <c r="I79" s="53">
        <v>0</v>
      </c>
      <c r="J79" s="53">
        <v>3</v>
      </c>
      <c r="K79" s="53">
        <v>0</v>
      </c>
      <c r="L79" s="53">
        <v>3</v>
      </c>
    </row>
    <row r="80" spans="1:12" ht="15.75" x14ac:dyDescent="0.25">
      <c r="A80" s="53" t="s">
        <v>294</v>
      </c>
      <c r="B80" s="53" t="s">
        <v>673</v>
      </c>
      <c r="C80" s="53" t="s">
        <v>1171</v>
      </c>
      <c r="D80" s="53" t="str">
        <f t="shared" si="2"/>
        <v>LEULLIETTELeonard</v>
      </c>
      <c r="E80" s="53">
        <v>14.5</v>
      </c>
      <c r="F80" s="53">
        <v>0</v>
      </c>
      <c r="G80" s="53">
        <v>2.5</v>
      </c>
      <c r="H80" s="53">
        <v>2.5</v>
      </c>
      <c r="I80" s="53">
        <v>3</v>
      </c>
      <c r="J80" s="53">
        <v>3</v>
      </c>
      <c r="K80" s="53">
        <v>3.5</v>
      </c>
      <c r="L80" s="53">
        <v>0</v>
      </c>
    </row>
    <row r="81" spans="1:12" ht="15.75" x14ac:dyDescent="0.25">
      <c r="A81" s="53" t="s">
        <v>674</v>
      </c>
      <c r="B81" s="53" t="s">
        <v>496</v>
      </c>
      <c r="C81" s="53" t="s">
        <v>1179</v>
      </c>
      <c r="D81" s="53" t="str">
        <f t="shared" si="2"/>
        <v>LOISEAUHenri</v>
      </c>
      <c r="E81" s="53">
        <v>15</v>
      </c>
      <c r="F81" s="53">
        <v>0</v>
      </c>
      <c r="G81" s="53">
        <v>0</v>
      </c>
      <c r="H81" s="53">
        <v>2.5</v>
      </c>
      <c r="I81" s="53">
        <v>3</v>
      </c>
      <c r="J81" s="53">
        <v>3</v>
      </c>
      <c r="K81" s="53">
        <v>3.5</v>
      </c>
      <c r="L81" s="53">
        <v>3</v>
      </c>
    </row>
    <row r="82" spans="1:12" ht="15.75" x14ac:dyDescent="0.25">
      <c r="A82" s="53" t="s">
        <v>675</v>
      </c>
      <c r="B82" s="53" t="s">
        <v>579</v>
      </c>
      <c r="C82" s="53" t="s">
        <v>1200</v>
      </c>
      <c r="D82" s="53" t="str">
        <f t="shared" si="2"/>
        <v>LOISEAU CLERFAYTSMaxence</v>
      </c>
      <c r="E82" s="53">
        <v>17.5</v>
      </c>
      <c r="F82" s="53">
        <v>2.5</v>
      </c>
      <c r="G82" s="53">
        <v>0</v>
      </c>
      <c r="H82" s="53">
        <v>2.5</v>
      </c>
      <c r="I82" s="53">
        <v>3</v>
      </c>
      <c r="J82" s="53">
        <v>3</v>
      </c>
      <c r="K82" s="53">
        <v>3.5</v>
      </c>
      <c r="L82" s="53">
        <v>3</v>
      </c>
    </row>
    <row r="83" spans="1:12" ht="15.75" x14ac:dyDescent="0.25">
      <c r="A83" s="53" t="s">
        <v>148</v>
      </c>
      <c r="B83" s="53" t="s">
        <v>149</v>
      </c>
      <c r="C83" s="53" t="s">
        <v>1143</v>
      </c>
      <c r="D83" s="53" t="str">
        <f t="shared" si="2"/>
        <v>LOUCHARTLouise</v>
      </c>
      <c r="E83" s="53">
        <v>11</v>
      </c>
      <c r="F83" s="53">
        <v>2.5</v>
      </c>
      <c r="G83" s="53">
        <v>0</v>
      </c>
      <c r="H83" s="53">
        <v>2.5</v>
      </c>
      <c r="I83" s="53">
        <v>3</v>
      </c>
      <c r="J83" s="53" t="s">
        <v>24</v>
      </c>
      <c r="K83" s="53">
        <v>0</v>
      </c>
      <c r="L83" s="53">
        <v>3</v>
      </c>
    </row>
    <row r="84" spans="1:12" ht="15.75" x14ac:dyDescent="0.25">
      <c r="A84" s="53" t="s">
        <v>677</v>
      </c>
      <c r="B84" s="53" t="s">
        <v>676</v>
      </c>
      <c r="C84" s="53" t="s">
        <v>1154</v>
      </c>
      <c r="D84" s="53" t="str">
        <f t="shared" si="2"/>
        <v>MABILEAUAlois</v>
      </c>
      <c r="E84" s="53">
        <v>12</v>
      </c>
      <c r="F84" s="53">
        <v>0</v>
      </c>
      <c r="G84" s="53">
        <v>2.5</v>
      </c>
      <c r="H84" s="53">
        <v>0</v>
      </c>
      <c r="I84" s="53">
        <v>3</v>
      </c>
      <c r="J84" s="53">
        <v>3</v>
      </c>
      <c r="K84" s="53">
        <v>3.5</v>
      </c>
      <c r="L84" s="53">
        <v>0</v>
      </c>
    </row>
    <row r="85" spans="1:12" ht="15.75" x14ac:dyDescent="0.25">
      <c r="A85" s="53" t="s">
        <v>678</v>
      </c>
      <c r="B85" s="53" t="s">
        <v>650</v>
      </c>
      <c r="C85" s="53" t="s">
        <v>1184</v>
      </c>
      <c r="D85" s="53" t="str">
        <f t="shared" si="2"/>
        <v>MAGNIER DE MAISONNEUVEJeanne</v>
      </c>
      <c r="E85" s="53">
        <v>16.5</v>
      </c>
      <c r="F85" s="53">
        <v>2.5</v>
      </c>
      <c r="G85" s="53">
        <v>2.5</v>
      </c>
      <c r="H85" s="53">
        <v>2.5</v>
      </c>
      <c r="I85" s="53">
        <v>3</v>
      </c>
      <c r="J85" s="53">
        <v>3</v>
      </c>
      <c r="K85" s="53">
        <v>0</v>
      </c>
      <c r="L85" s="53">
        <v>3</v>
      </c>
    </row>
    <row r="86" spans="1:12" ht="15.75" x14ac:dyDescent="0.25">
      <c r="A86" s="53" t="s">
        <v>125</v>
      </c>
      <c r="B86" s="53" t="s">
        <v>126</v>
      </c>
      <c r="C86" s="53" t="s">
        <v>1133</v>
      </c>
      <c r="D86" s="53" t="str">
        <f t="shared" si="2"/>
        <v>MANSSENSJanaelle</v>
      </c>
      <c r="E86" s="53">
        <v>9</v>
      </c>
      <c r="F86" s="53">
        <v>0</v>
      </c>
      <c r="G86" s="53">
        <v>0</v>
      </c>
      <c r="H86" s="53">
        <v>2.5</v>
      </c>
      <c r="I86" s="53">
        <v>3</v>
      </c>
      <c r="J86" s="53">
        <v>0</v>
      </c>
      <c r="K86" s="53">
        <v>3.5</v>
      </c>
      <c r="L86" s="53">
        <v>0</v>
      </c>
    </row>
    <row r="87" spans="1:12" ht="15.75" x14ac:dyDescent="0.25">
      <c r="A87" s="53" t="s">
        <v>681</v>
      </c>
      <c r="B87" s="53" t="s">
        <v>645</v>
      </c>
      <c r="C87" s="53" t="s">
        <v>1119</v>
      </c>
      <c r="D87" s="53" t="str">
        <f t="shared" si="2"/>
        <v>MARANTAlix</v>
      </c>
      <c r="E87" s="53">
        <v>6</v>
      </c>
      <c r="F87" s="53">
        <v>0</v>
      </c>
      <c r="G87" s="53">
        <v>2.5</v>
      </c>
      <c r="H87" s="53">
        <v>0</v>
      </c>
      <c r="I87" s="53">
        <v>0</v>
      </c>
      <c r="J87" s="53">
        <v>0</v>
      </c>
      <c r="K87" s="53">
        <v>3.5</v>
      </c>
      <c r="L87" s="53">
        <v>0</v>
      </c>
    </row>
    <row r="88" spans="1:12" ht="15.75" x14ac:dyDescent="0.25">
      <c r="A88" s="53" t="s">
        <v>684</v>
      </c>
      <c r="B88" s="53" t="s">
        <v>571</v>
      </c>
      <c r="C88" s="53" t="s">
        <v>1218</v>
      </c>
      <c r="D88" s="53" t="str">
        <f t="shared" si="2"/>
        <v>MASSARTTitouan</v>
      </c>
      <c r="E88" s="53">
        <v>20</v>
      </c>
      <c r="F88" s="53">
        <v>2.5</v>
      </c>
      <c r="G88" s="53">
        <v>2.5</v>
      </c>
      <c r="H88" s="53">
        <v>2.5</v>
      </c>
      <c r="I88" s="53">
        <v>3</v>
      </c>
      <c r="J88" s="53">
        <v>3</v>
      </c>
      <c r="K88" s="53">
        <v>3.5</v>
      </c>
      <c r="L88" s="53">
        <v>3</v>
      </c>
    </row>
    <row r="89" spans="1:12" ht="15.75" x14ac:dyDescent="0.25">
      <c r="A89" s="53" t="s">
        <v>106</v>
      </c>
      <c r="B89" s="53" t="s">
        <v>107</v>
      </c>
      <c r="C89" s="53" t="s">
        <v>1177</v>
      </c>
      <c r="D89" s="53" t="str">
        <f t="shared" si="2"/>
        <v>MAZETEric</v>
      </c>
      <c r="E89" s="53">
        <v>14.5</v>
      </c>
      <c r="F89" s="53">
        <v>0</v>
      </c>
      <c r="G89" s="53">
        <v>2.5</v>
      </c>
      <c r="H89" s="53">
        <v>2.5</v>
      </c>
      <c r="I89" s="53">
        <v>3</v>
      </c>
      <c r="J89" s="53">
        <v>3</v>
      </c>
      <c r="K89" s="53">
        <v>3.5</v>
      </c>
      <c r="L89" s="53">
        <v>0</v>
      </c>
    </row>
    <row r="90" spans="1:12" ht="15.75" x14ac:dyDescent="0.25">
      <c r="A90" s="53" t="s">
        <v>91</v>
      </c>
      <c r="B90" s="53" t="s">
        <v>92</v>
      </c>
      <c r="C90" s="53" t="s">
        <v>1065</v>
      </c>
      <c r="D90" s="53" t="str">
        <f t="shared" si="2"/>
        <v>MERCADEREmma</v>
      </c>
      <c r="E90" s="53">
        <v>8</v>
      </c>
      <c r="F90" s="53">
        <v>0</v>
      </c>
      <c r="G90" s="53">
        <v>2.5</v>
      </c>
      <c r="H90" s="53">
        <v>2.5</v>
      </c>
      <c r="I90" s="53">
        <v>0</v>
      </c>
      <c r="J90" s="53">
        <v>0</v>
      </c>
      <c r="K90" s="53">
        <v>0</v>
      </c>
      <c r="L90" s="53">
        <v>3</v>
      </c>
    </row>
    <row r="91" spans="1:12" ht="15.75" x14ac:dyDescent="0.25">
      <c r="A91" s="53" t="s">
        <v>160</v>
      </c>
      <c r="B91" s="53" t="s">
        <v>161</v>
      </c>
      <c r="C91" s="53" t="s">
        <v>1157</v>
      </c>
      <c r="D91" s="53" t="str">
        <f t="shared" si="2"/>
        <v>MOTTEBertrand</v>
      </c>
      <c r="E91" s="53">
        <v>12</v>
      </c>
      <c r="F91" s="53">
        <v>0</v>
      </c>
      <c r="G91" s="53">
        <v>2.5</v>
      </c>
      <c r="H91" s="53">
        <v>0</v>
      </c>
      <c r="I91" s="53">
        <v>3</v>
      </c>
      <c r="J91" s="53">
        <v>3</v>
      </c>
      <c r="K91" s="53">
        <v>3.5</v>
      </c>
      <c r="L91" s="53">
        <v>0</v>
      </c>
    </row>
    <row r="92" spans="1:12" ht="15.75" x14ac:dyDescent="0.25">
      <c r="A92" s="53" t="s">
        <v>115</v>
      </c>
      <c r="B92" s="53" t="s">
        <v>116</v>
      </c>
      <c r="C92" s="53" t="s">
        <v>1063</v>
      </c>
      <c r="D92" s="53" t="str">
        <f t="shared" si="2"/>
        <v>PECOURTBertille</v>
      </c>
      <c r="E92" s="53">
        <v>6</v>
      </c>
      <c r="F92" s="53">
        <v>0</v>
      </c>
      <c r="G92" s="53">
        <v>2.5</v>
      </c>
      <c r="H92" s="53">
        <v>0</v>
      </c>
      <c r="I92" s="53">
        <v>0</v>
      </c>
      <c r="J92" s="53">
        <v>0</v>
      </c>
      <c r="K92" s="53">
        <v>3.5</v>
      </c>
      <c r="L92" s="53">
        <v>0</v>
      </c>
    </row>
    <row r="93" spans="1:12" ht="15.75" x14ac:dyDescent="0.25">
      <c r="A93" s="53" t="s">
        <v>699</v>
      </c>
      <c r="B93" s="53" t="s">
        <v>698</v>
      </c>
      <c r="C93" s="53" t="s">
        <v>1151</v>
      </c>
      <c r="D93" s="53" t="str">
        <f t="shared" si="2"/>
        <v>PELEFrancois</v>
      </c>
      <c r="E93" s="53">
        <v>12</v>
      </c>
      <c r="F93" s="53">
        <v>2.5</v>
      </c>
      <c r="G93" s="53">
        <v>0</v>
      </c>
      <c r="H93" s="53">
        <v>0</v>
      </c>
      <c r="I93" s="53">
        <v>3</v>
      </c>
      <c r="J93" s="53">
        <v>3</v>
      </c>
      <c r="K93" s="53">
        <v>3.5</v>
      </c>
      <c r="L93" s="53">
        <v>0</v>
      </c>
    </row>
    <row r="94" spans="1:12" ht="15.75" x14ac:dyDescent="0.25">
      <c r="A94" s="53" t="s">
        <v>82</v>
      </c>
      <c r="B94" s="53" t="s">
        <v>65</v>
      </c>
      <c r="C94" s="53" t="s">
        <v>1121</v>
      </c>
      <c r="D94" s="53" t="str">
        <f t="shared" si="2"/>
        <v>PETITPaul</v>
      </c>
      <c r="E94" s="53">
        <v>6</v>
      </c>
      <c r="F94" s="53">
        <v>0</v>
      </c>
      <c r="G94" s="53">
        <v>0</v>
      </c>
      <c r="H94" s="53">
        <v>0</v>
      </c>
      <c r="I94" s="53">
        <v>0</v>
      </c>
      <c r="J94" s="53">
        <v>3</v>
      </c>
      <c r="K94" s="53">
        <v>0</v>
      </c>
      <c r="L94" s="53">
        <v>3</v>
      </c>
    </row>
    <row r="95" spans="1:12" ht="15.75" x14ac:dyDescent="0.25">
      <c r="A95" s="53" t="s">
        <v>319</v>
      </c>
      <c r="B95" s="53" t="s">
        <v>320</v>
      </c>
      <c r="C95" s="53" t="s">
        <v>1178</v>
      </c>
      <c r="D95" s="53" t="str">
        <f t="shared" si="2"/>
        <v>PONTYRomain</v>
      </c>
      <c r="E95" s="53">
        <v>15</v>
      </c>
      <c r="F95" s="53">
        <v>0</v>
      </c>
      <c r="G95" s="53">
        <v>0</v>
      </c>
      <c r="H95" s="53">
        <v>2.5</v>
      </c>
      <c r="I95" s="53">
        <v>3</v>
      </c>
      <c r="J95" s="53">
        <v>3</v>
      </c>
      <c r="K95" s="53">
        <v>3.5</v>
      </c>
      <c r="L95" s="53">
        <v>3</v>
      </c>
    </row>
    <row r="96" spans="1:12" ht="15.75" x14ac:dyDescent="0.25">
      <c r="A96" s="53" t="s">
        <v>702</v>
      </c>
      <c r="B96" s="53" t="s">
        <v>701</v>
      </c>
      <c r="C96" s="53" t="s">
        <v>1120</v>
      </c>
      <c r="D96" s="53" t="str">
        <f t="shared" si="2"/>
        <v>POPOTTimothee</v>
      </c>
      <c r="E96" s="53">
        <v>6</v>
      </c>
      <c r="F96" s="53">
        <v>0</v>
      </c>
      <c r="G96" s="53">
        <v>0</v>
      </c>
      <c r="H96" s="53">
        <v>2.5</v>
      </c>
      <c r="I96" s="53">
        <v>0</v>
      </c>
      <c r="J96" s="53">
        <v>0</v>
      </c>
      <c r="K96" s="53">
        <v>3.5</v>
      </c>
      <c r="L96" s="53">
        <v>0</v>
      </c>
    </row>
    <row r="97" spans="1:12" ht="15.75" x14ac:dyDescent="0.25">
      <c r="A97" s="53" t="s">
        <v>704</v>
      </c>
      <c r="B97" s="53" t="s">
        <v>116</v>
      </c>
      <c r="C97" s="53" t="s">
        <v>1141</v>
      </c>
      <c r="D97" s="53" t="str">
        <f t="shared" si="2"/>
        <v>POURCHEZBertille</v>
      </c>
      <c r="E97" s="53">
        <v>11</v>
      </c>
      <c r="F97" s="53">
        <v>0</v>
      </c>
      <c r="G97" s="53">
        <v>2.5</v>
      </c>
      <c r="H97" s="53">
        <v>2.5</v>
      </c>
      <c r="I97" s="53">
        <v>3</v>
      </c>
      <c r="J97" s="53">
        <v>3</v>
      </c>
      <c r="K97" s="53">
        <v>0</v>
      </c>
      <c r="L97" s="53">
        <v>0</v>
      </c>
    </row>
    <row r="98" spans="1:12" ht="15.75" x14ac:dyDescent="0.25">
      <c r="A98" s="53" t="s">
        <v>705</v>
      </c>
      <c r="B98" s="53" t="s">
        <v>357</v>
      </c>
      <c r="C98" s="53" t="s">
        <v>1189</v>
      </c>
      <c r="D98" s="53" t="str">
        <f t="shared" ref="D98:D126" si="3">A98&amp;B98</f>
        <v>RAHMANIInes</v>
      </c>
      <c r="E98" s="53">
        <v>17</v>
      </c>
      <c r="F98" s="53">
        <v>2.5</v>
      </c>
      <c r="G98" s="53">
        <v>2.5</v>
      </c>
      <c r="H98" s="53">
        <v>2.5</v>
      </c>
      <c r="I98" s="53">
        <v>0</v>
      </c>
      <c r="J98" s="53">
        <v>3</v>
      </c>
      <c r="K98" s="53">
        <v>3.5</v>
      </c>
      <c r="L98" s="53">
        <v>3</v>
      </c>
    </row>
    <row r="99" spans="1:12" ht="15.75" x14ac:dyDescent="0.25">
      <c r="A99" s="53" t="s">
        <v>430</v>
      </c>
      <c r="B99" s="53" t="s">
        <v>431</v>
      </c>
      <c r="C99" s="53" t="s">
        <v>1182</v>
      </c>
      <c r="D99" s="53" t="str">
        <f t="shared" si="3"/>
        <v>RANNOUAnnaelle</v>
      </c>
      <c r="E99" s="53">
        <v>15</v>
      </c>
      <c r="F99" s="53">
        <v>0</v>
      </c>
      <c r="G99" s="53">
        <v>0</v>
      </c>
      <c r="H99" s="53">
        <v>2.5</v>
      </c>
      <c r="I99" s="53">
        <v>3</v>
      </c>
      <c r="J99" s="53">
        <v>3</v>
      </c>
      <c r="K99" s="53">
        <v>3.5</v>
      </c>
      <c r="L99" s="53">
        <v>3</v>
      </c>
    </row>
    <row r="100" spans="1:12" ht="15.75" x14ac:dyDescent="0.25">
      <c r="A100" s="53" t="s">
        <v>707</v>
      </c>
      <c r="B100" s="53" t="s">
        <v>706</v>
      </c>
      <c r="C100" s="53" t="s">
        <v>1196</v>
      </c>
      <c r="D100" s="53" t="str">
        <f t="shared" si="3"/>
        <v>RECOPE DE TILLY BLARUIsaure</v>
      </c>
      <c r="E100" s="53">
        <v>17</v>
      </c>
      <c r="F100" s="53">
        <v>2.5</v>
      </c>
      <c r="G100" s="53">
        <v>2.5</v>
      </c>
      <c r="H100" s="53">
        <v>2.5</v>
      </c>
      <c r="I100" s="53">
        <v>3</v>
      </c>
      <c r="J100" s="53">
        <v>3</v>
      </c>
      <c r="K100" s="53">
        <v>3.5</v>
      </c>
      <c r="L100" s="53">
        <v>0</v>
      </c>
    </row>
    <row r="101" spans="1:12" ht="15.75" x14ac:dyDescent="0.25">
      <c r="A101" s="53" t="s">
        <v>708</v>
      </c>
      <c r="B101" s="53" t="s">
        <v>197</v>
      </c>
      <c r="C101" s="53" t="s">
        <v>1172</v>
      </c>
      <c r="D101" s="53" t="str">
        <f t="shared" si="3"/>
        <v>ROELENSEnguerrand</v>
      </c>
      <c r="E101" s="53">
        <v>14.5</v>
      </c>
      <c r="F101" s="53">
        <v>2.5</v>
      </c>
      <c r="G101" s="53">
        <v>2.5</v>
      </c>
      <c r="H101" s="53">
        <v>0</v>
      </c>
      <c r="I101" s="53">
        <v>3</v>
      </c>
      <c r="J101" s="53">
        <v>3</v>
      </c>
      <c r="K101" s="53">
        <v>3.5</v>
      </c>
      <c r="L101" s="53">
        <v>0</v>
      </c>
    </row>
    <row r="102" spans="1:12" ht="15.75" x14ac:dyDescent="0.25">
      <c r="A102" s="53" t="s">
        <v>88</v>
      </c>
      <c r="B102" s="53" t="s">
        <v>89</v>
      </c>
      <c r="C102" s="53" t="s">
        <v>1118</v>
      </c>
      <c r="D102" s="53" t="str">
        <f t="shared" si="3"/>
        <v>ROLLANDHeloise</v>
      </c>
      <c r="E102" s="53">
        <v>5.5</v>
      </c>
      <c r="F102" s="53">
        <v>0</v>
      </c>
      <c r="G102" s="53">
        <v>2.5</v>
      </c>
      <c r="H102" s="53">
        <v>0</v>
      </c>
      <c r="I102" s="53">
        <v>0</v>
      </c>
      <c r="J102" s="53">
        <v>0</v>
      </c>
      <c r="K102" s="53">
        <v>0</v>
      </c>
      <c r="L102" s="53">
        <v>3</v>
      </c>
    </row>
    <row r="103" spans="1:12" ht="15.75" x14ac:dyDescent="0.25">
      <c r="A103" s="53" t="s">
        <v>70</v>
      </c>
      <c r="B103" s="53" t="s">
        <v>71</v>
      </c>
      <c r="C103" s="53" t="s">
        <v>1079</v>
      </c>
      <c r="D103" s="53" t="str">
        <f t="shared" si="3"/>
        <v>ROUGEGREZTom</v>
      </c>
      <c r="E103" s="53">
        <v>3</v>
      </c>
      <c r="F103" s="53">
        <v>0</v>
      </c>
      <c r="G103" s="53">
        <v>0</v>
      </c>
      <c r="H103" s="53">
        <v>0</v>
      </c>
      <c r="I103" s="53">
        <v>3</v>
      </c>
      <c r="J103" s="53">
        <v>0</v>
      </c>
      <c r="K103" s="53" t="s">
        <v>24</v>
      </c>
      <c r="L103" s="53">
        <v>0</v>
      </c>
    </row>
    <row r="104" spans="1:12" ht="15.75" x14ac:dyDescent="0.25">
      <c r="A104" s="53" t="s">
        <v>710</v>
      </c>
      <c r="B104" s="53" t="s">
        <v>709</v>
      </c>
      <c r="C104" s="53" t="s">
        <v>1145</v>
      </c>
      <c r="D104" s="53" t="str">
        <f t="shared" si="3"/>
        <v>ROUSSELINJoseph</v>
      </c>
      <c r="E104" s="53">
        <v>11.5</v>
      </c>
      <c r="F104" s="53">
        <v>0</v>
      </c>
      <c r="G104" s="53">
        <v>2.5</v>
      </c>
      <c r="H104" s="53">
        <v>2.5</v>
      </c>
      <c r="I104" s="53">
        <v>0</v>
      </c>
      <c r="J104" s="53">
        <v>0</v>
      </c>
      <c r="K104" s="53">
        <v>3.5</v>
      </c>
      <c r="L104" s="53">
        <v>3</v>
      </c>
    </row>
    <row r="105" spans="1:12" ht="15.75" x14ac:dyDescent="0.25">
      <c r="A105" s="53" t="s">
        <v>21</v>
      </c>
      <c r="B105" s="53" t="s">
        <v>22</v>
      </c>
      <c r="C105" s="53" t="s">
        <v>1176</v>
      </c>
      <c r="D105" s="53" t="str">
        <f t="shared" si="3"/>
        <v>SACAVINAntoine</v>
      </c>
      <c r="E105" s="53">
        <v>14.5</v>
      </c>
      <c r="F105" s="53">
        <v>0</v>
      </c>
      <c r="G105" s="53">
        <v>2.5</v>
      </c>
      <c r="H105" s="53">
        <v>2.5</v>
      </c>
      <c r="I105" s="53">
        <v>3</v>
      </c>
      <c r="J105" s="53">
        <v>0</v>
      </c>
      <c r="K105" s="53">
        <v>3.5</v>
      </c>
      <c r="L105" s="53">
        <v>3</v>
      </c>
    </row>
    <row r="106" spans="1:12" ht="15.75" x14ac:dyDescent="0.25">
      <c r="A106" s="53" t="s">
        <v>67</v>
      </c>
      <c r="B106" s="53" t="s">
        <v>68</v>
      </c>
      <c r="C106" s="53" t="s">
        <v>1117</v>
      </c>
      <c r="D106" s="53" t="str">
        <f t="shared" si="3"/>
        <v>SAMAINDiane</v>
      </c>
      <c r="E106" s="53">
        <v>5.5</v>
      </c>
      <c r="F106" s="53">
        <v>2.5</v>
      </c>
      <c r="G106" s="53">
        <v>0</v>
      </c>
      <c r="H106" s="53">
        <v>0</v>
      </c>
      <c r="I106" s="53">
        <v>3</v>
      </c>
      <c r="J106" s="53">
        <v>0</v>
      </c>
      <c r="K106" s="53" t="s">
        <v>24</v>
      </c>
      <c r="L106" s="53">
        <v>0</v>
      </c>
    </row>
    <row r="107" spans="1:12" ht="15.75" x14ac:dyDescent="0.25">
      <c r="A107" s="53" t="s">
        <v>94</v>
      </c>
      <c r="B107" s="53" t="s">
        <v>95</v>
      </c>
      <c r="C107" s="53" t="s">
        <v>1142</v>
      </c>
      <c r="D107" s="53" t="str">
        <f t="shared" si="3"/>
        <v>SAMPERSLucile</v>
      </c>
      <c r="E107" s="53">
        <v>11</v>
      </c>
      <c r="F107" s="53">
        <v>2.5</v>
      </c>
      <c r="G107" s="53">
        <v>0</v>
      </c>
      <c r="H107" s="53">
        <v>2.5</v>
      </c>
      <c r="I107" s="53">
        <v>0</v>
      </c>
      <c r="J107" s="53">
        <v>3</v>
      </c>
      <c r="K107" s="53">
        <v>0</v>
      </c>
      <c r="L107" s="53">
        <v>3</v>
      </c>
    </row>
    <row r="108" spans="1:12" ht="15.75" x14ac:dyDescent="0.25">
      <c r="A108" s="53" t="s">
        <v>79</v>
      </c>
      <c r="B108" s="53" t="s">
        <v>80</v>
      </c>
      <c r="C108" s="53" t="s">
        <v>1180</v>
      </c>
      <c r="D108" s="53" t="str">
        <f t="shared" si="3"/>
        <v>SEPTIERNinon</v>
      </c>
      <c r="E108" s="53">
        <v>15</v>
      </c>
      <c r="F108" s="53">
        <v>2.5</v>
      </c>
      <c r="G108" s="53">
        <v>0</v>
      </c>
      <c r="H108" s="53">
        <v>0</v>
      </c>
      <c r="I108" s="53">
        <v>3</v>
      </c>
      <c r="J108" s="53">
        <v>3</v>
      </c>
      <c r="K108" s="53">
        <v>3.5</v>
      </c>
      <c r="L108" s="53">
        <v>3</v>
      </c>
    </row>
    <row r="109" spans="1:12" ht="15.75" x14ac:dyDescent="0.25">
      <c r="A109" s="53" t="s">
        <v>718</v>
      </c>
      <c r="B109" s="53" t="s">
        <v>564</v>
      </c>
      <c r="C109" s="53" t="s">
        <v>1190</v>
      </c>
      <c r="D109" s="53" t="str">
        <f t="shared" si="3"/>
        <v>SIEFRIDTAntonin</v>
      </c>
      <c r="E109" s="53">
        <v>17</v>
      </c>
      <c r="F109" s="53">
        <v>2.5</v>
      </c>
      <c r="G109" s="53">
        <v>2.5</v>
      </c>
      <c r="H109" s="53">
        <v>2.5</v>
      </c>
      <c r="I109" s="53">
        <v>3</v>
      </c>
      <c r="J109" s="53">
        <v>3</v>
      </c>
      <c r="K109" s="53">
        <v>3.5</v>
      </c>
      <c r="L109" s="53">
        <v>0</v>
      </c>
    </row>
    <row r="110" spans="1:12" ht="15.75" x14ac:dyDescent="0.25">
      <c r="A110" s="53" t="s">
        <v>721</v>
      </c>
      <c r="B110" s="53" t="s">
        <v>720</v>
      </c>
      <c r="C110" s="53" t="s">
        <v>1208</v>
      </c>
      <c r="D110" s="53" t="str">
        <f t="shared" si="3"/>
        <v>TAHROUCHHind</v>
      </c>
      <c r="E110" s="53">
        <v>20</v>
      </c>
      <c r="F110" s="53">
        <v>2.5</v>
      </c>
      <c r="G110" s="53">
        <v>2.5</v>
      </c>
      <c r="H110" s="53">
        <v>2.5</v>
      </c>
      <c r="I110" s="53">
        <v>3</v>
      </c>
      <c r="J110" s="53">
        <v>3</v>
      </c>
      <c r="K110" s="53">
        <v>3.5</v>
      </c>
      <c r="L110" s="53">
        <v>3</v>
      </c>
    </row>
    <row r="111" spans="1:12" ht="15.75" x14ac:dyDescent="0.25">
      <c r="A111" s="53" t="s">
        <v>722</v>
      </c>
      <c r="B111" s="53" t="s">
        <v>557</v>
      </c>
      <c r="C111" s="53" t="s">
        <v>1211</v>
      </c>
      <c r="D111" s="53" t="str">
        <f t="shared" si="3"/>
        <v>TANDARTNathan</v>
      </c>
      <c r="E111" s="53">
        <v>20</v>
      </c>
      <c r="F111" s="53">
        <v>2.5</v>
      </c>
      <c r="G111" s="53">
        <v>2.5</v>
      </c>
      <c r="H111" s="53">
        <v>2.5</v>
      </c>
      <c r="I111" s="53">
        <v>3</v>
      </c>
      <c r="J111" s="53">
        <v>3</v>
      </c>
      <c r="K111" s="53">
        <v>3.5</v>
      </c>
      <c r="L111" s="53">
        <v>3</v>
      </c>
    </row>
    <row r="112" spans="1:12" ht="15.75" x14ac:dyDescent="0.25">
      <c r="A112" s="53" t="s">
        <v>724</v>
      </c>
      <c r="B112" s="53" t="s">
        <v>723</v>
      </c>
      <c r="C112" s="53" t="s">
        <v>1162</v>
      </c>
      <c r="D112" s="53" t="str">
        <f t="shared" si="3"/>
        <v>TARQUISLou-Anne</v>
      </c>
      <c r="E112" s="53">
        <v>13.5</v>
      </c>
      <c r="F112" s="53">
        <v>2.5</v>
      </c>
      <c r="G112" s="53">
        <v>2.5</v>
      </c>
      <c r="H112" s="53">
        <v>2.5</v>
      </c>
      <c r="I112" s="53">
        <v>3</v>
      </c>
      <c r="J112" s="53">
        <v>0</v>
      </c>
      <c r="K112" s="53">
        <v>0</v>
      </c>
      <c r="L112" s="53">
        <v>3</v>
      </c>
    </row>
    <row r="113" spans="1:12" ht="15.75" x14ac:dyDescent="0.25">
      <c r="A113" s="53" t="s">
        <v>726</v>
      </c>
      <c r="B113" s="53" t="s">
        <v>725</v>
      </c>
      <c r="C113" s="53" t="s">
        <v>1187</v>
      </c>
      <c r="D113" s="53" t="str">
        <f t="shared" si="3"/>
        <v>TASSELElise</v>
      </c>
      <c r="E113" s="53">
        <v>17</v>
      </c>
      <c r="F113" s="53">
        <v>2.5</v>
      </c>
      <c r="G113" s="53">
        <v>2.5</v>
      </c>
      <c r="H113" s="53">
        <v>2.5</v>
      </c>
      <c r="I113" s="53">
        <v>3</v>
      </c>
      <c r="J113" s="53">
        <v>3</v>
      </c>
      <c r="K113" s="53">
        <v>3.5</v>
      </c>
      <c r="L113" s="53">
        <v>0</v>
      </c>
    </row>
    <row r="114" spans="1:12" ht="15.75" x14ac:dyDescent="0.25">
      <c r="A114" s="53" t="s">
        <v>145</v>
      </c>
      <c r="B114" s="53" t="s">
        <v>146</v>
      </c>
      <c r="C114" s="53" t="s">
        <v>1092</v>
      </c>
      <c r="D114" s="53" t="str">
        <f t="shared" si="3"/>
        <v>TELLIERMaxime</v>
      </c>
      <c r="E114" s="53">
        <v>6.5</v>
      </c>
      <c r="F114" s="53" t="s">
        <v>24</v>
      </c>
      <c r="G114" s="53">
        <v>0</v>
      </c>
      <c r="H114" s="53">
        <v>0</v>
      </c>
      <c r="I114" s="53">
        <v>0</v>
      </c>
      <c r="J114" s="53">
        <v>3</v>
      </c>
      <c r="K114" s="53">
        <v>3.5</v>
      </c>
      <c r="L114" s="53">
        <v>0</v>
      </c>
    </row>
    <row r="115" spans="1:12" ht="15.75" x14ac:dyDescent="0.25">
      <c r="A115" s="53" t="s">
        <v>727</v>
      </c>
      <c r="B115" s="53" t="s">
        <v>89</v>
      </c>
      <c r="C115" s="53" t="s">
        <v>1205</v>
      </c>
      <c r="D115" s="53" t="str">
        <f t="shared" si="3"/>
        <v>THEETTENHeloise</v>
      </c>
      <c r="E115" s="53">
        <v>17.5</v>
      </c>
      <c r="F115" s="53">
        <v>2.5</v>
      </c>
      <c r="G115" s="53">
        <v>2.5</v>
      </c>
      <c r="H115" s="53">
        <v>0</v>
      </c>
      <c r="I115" s="53">
        <v>3</v>
      </c>
      <c r="J115" s="53">
        <v>3</v>
      </c>
      <c r="K115" s="53">
        <v>3.5</v>
      </c>
      <c r="L115" s="53">
        <v>3</v>
      </c>
    </row>
    <row r="116" spans="1:12" ht="15.75" x14ac:dyDescent="0.25">
      <c r="A116" s="53" t="s">
        <v>131</v>
      </c>
      <c r="B116" s="53" t="s">
        <v>132</v>
      </c>
      <c r="C116" s="53" t="s">
        <v>1082</v>
      </c>
      <c r="D116" s="53" t="str">
        <f t="shared" si="3"/>
        <v>THIREEmeline</v>
      </c>
      <c r="E116" s="53">
        <v>8</v>
      </c>
      <c r="F116" s="53">
        <v>2.5</v>
      </c>
      <c r="G116" s="53">
        <v>0</v>
      </c>
      <c r="H116" s="53">
        <v>2.5</v>
      </c>
      <c r="I116" s="53">
        <v>0</v>
      </c>
      <c r="J116" s="53">
        <v>3</v>
      </c>
      <c r="K116" s="53">
        <v>0</v>
      </c>
      <c r="L116" s="53">
        <v>0</v>
      </c>
    </row>
    <row r="117" spans="1:12" ht="15.75" x14ac:dyDescent="0.25">
      <c r="A117" s="53" t="s">
        <v>166</v>
      </c>
      <c r="B117" s="53" t="s">
        <v>167</v>
      </c>
      <c r="C117" s="53" t="s">
        <v>1138</v>
      </c>
      <c r="D117" s="53" t="str">
        <f t="shared" si="3"/>
        <v>TRAOREYelina Nissy Alison</v>
      </c>
      <c r="E117" s="53">
        <v>9.5</v>
      </c>
      <c r="F117" s="53">
        <v>0</v>
      </c>
      <c r="G117" s="53">
        <v>0</v>
      </c>
      <c r="H117" s="53">
        <v>0</v>
      </c>
      <c r="I117" s="53">
        <v>3</v>
      </c>
      <c r="J117" s="53">
        <v>3</v>
      </c>
      <c r="K117" s="53">
        <v>3.5</v>
      </c>
      <c r="L117" s="53">
        <v>0</v>
      </c>
    </row>
    <row r="118" spans="1:12" ht="15.75" x14ac:dyDescent="0.25">
      <c r="A118" s="53" t="s">
        <v>46</v>
      </c>
      <c r="B118" s="53" t="s">
        <v>47</v>
      </c>
      <c r="C118" s="53" t="s">
        <v>1156</v>
      </c>
      <c r="D118" s="53" t="str">
        <f t="shared" si="3"/>
        <v>TROYJosephine</v>
      </c>
      <c r="E118" s="53">
        <v>12</v>
      </c>
      <c r="F118" s="53">
        <v>0</v>
      </c>
      <c r="G118" s="53">
        <v>2.5</v>
      </c>
      <c r="H118" s="53">
        <v>0</v>
      </c>
      <c r="I118" s="53">
        <v>3</v>
      </c>
      <c r="J118" s="53">
        <v>0</v>
      </c>
      <c r="K118" s="53">
        <v>3.5</v>
      </c>
      <c r="L118" s="53">
        <v>3</v>
      </c>
    </row>
    <row r="119" spans="1:12" ht="15.75" x14ac:dyDescent="0.25">
      <c r="A119" s="53" t="s">
        <v>356</v>
      </c>
      <c r="B119" s="53" t="s">
        <v>280</v>
      </c>
      <c r="C119" s="53" t="s">
        <v>1210</v>
      </c>
      <c r="D119" s="53" t="str">
        <f t="shared" si="3"/>
        <v>VALENTINClemence</v>
      </c>
      <c r="E119" s="53">
        <v>20</v>
      </c>
      <c r="F119" s="53">
        <v>2.5</v>
      </c>
      <c r="G119" s="53">
        <v>2.5</v>
      </c>
      <c r="H119" s="53">
        <v>2.5</v>
      </c>
      <c r="I119" s="53">
        <v>3</v>
      </c>
      <c r="J119" s="53">
        <v>3</v>
      </c>
      <c r="K119" s="53">
        <v>3.5</v>
      </c>
      <c r="L119" s="53">
        <v>3</v>
      </c>
    </row>
    <row r="120" spans="1:12" ht="15.75" x14ac:dyDescent="0.25">
      <c r="A120" s="53" t="s">
        <v>52</v>
      </c>
      <c r="B120" s="53" t="s">
        <v>53</v>
      </c>
      <c r="C120" s="53" t="s">
        <v>1129</v>
      </c>
      <c r="D120" s="53" t="str">
        <f t="shared" si="3"/>
        <v>VANBERTENLeo</v>
      </c>
      <c r="E120" s="53">
        <v>8.5</v>
      </c>
      <c r="F120" s="53">
        <v>0</v>
      </c>
      <c r="G120" s="53">
        <v>2.5</v>
      </c>
      <c r="H120" s="53">
        <v>0</v>
      </c>
      <c r="I120" s="53">
        <v>3</v>
      </c>
      <c r="J120" s="53">
        <v>0</v>
      </c>
      <c r="K120" s="53">
        <v>0</v>
      </c>
      <c r="L120" s="53">
        <v>3</v>
      </c>
    </row>
    <row r="121" spans="1:12" ht="15.75" x14ac:dyDescent="0.25">
      <c r="A121" s="53" t="s">
        <v>731</v>
      </c>
      <c r="B121" s="53" t="s">
        <v>104</v>
      </c>
      <c r="C121" s="53" t="s">
        <v>1152</v>
      </c>
      <c r="D121" s="53" t="str">
        <f t="shared" si="3"/>
        <v>VERDIERJulien</v>
      </c>
      <c r="E121" s="53">
        <v>12</v>
      </c>
      <c r="F121" s="53">
        <v>2.5</v>
      </c>
      <c r="G121" s="53">
        <v>0</v>
      </c>
      <c r="H121" s="53">
        <v>0</v>
      </c>
      <c r="I121" s="53">
        <v>3</v>
      </c>
      <c r="J121" s="53">
        <v>3</v>
      </c>
      <c r="K121" s="53">
        <v>3.5</v>
      </c>
      <c r="L121" s="53">
        <v>0</v>
      </c>
    </row>
    <row r="122" spans="1:12" ht="15.75" x14ac:dyDescent="0.25">
      <c r="A122" s="53" t="s">
        <v>732</v>
      </c>
      <c r="B122" s="53" t="s">
        <v>256</v>
      </c>
      <c r="C122" s="53" t="s">
        <v>1148</v>
      </c>
      <c r="D122" s="53" t="str">
        <f t="shared" si="3"/>
        <v>VIEIRA-MARTINSThomas</v>
      </c>
      <c r="E122" s="53">
        <v>11.5</v>
      </c>
      <c r="F122" s="53">
        <v>0</v>
      </c>
      <c r="G122" s="53">
        <v>2.5</v>
      </c>
      <c r="H122" s="53">
        <v>0</v>
      </c>
      <c r="I122" s="53">
        <v>3</v>
      </c>
      <c r="J122" s="53">
        <v>3</v>
      </c>
      <c r="K122" s="53">
        <v>0</v>
      </c>
      <c r="L122" s="53">
        <v>3</v>
      </c>
    </row>
    <row r="123" spans="1:12" ht="15.75" x14ac:dyDescent="0.25">
      <c r="A123" s="53" t="s">
        <v>136</v>
      </c>
      <c r="B123" s="53" t="s">
        <v>137</v>
      </c>
      <c r="C123" s="53" t="s">
        <v>1175</v>
      </c>
      <c r="D123" s="53" t="str">
        <f t="shared" si="3"/>
        <v>VIETBaptiste</v>
      </c>
      <c r="E123" s="53">
        <v>14.5</v>
      </c>
      <c r="F123" s="53">
        <v>2.5</v>
      </c>
      <c r="G123" s="53">
        <v>0</v>
      </c>
      <c r="H123" s="53">
        <v>2.5</v>
      </c>
      <c r="I123" s="53">
        <v>0</v>
      </c>
      <c r="J123" s="53">
        <v>3</v>
      </c>
      <c r="K123" s="53">
        <v>3.5</v>
      </c>
      <c r="L123" s="53">
        <v>3</v>
      </c>
    </row>
    <row r="124" spans="1:12" ht="15.75" x14ac:dyDescent="0.25">
      <c r="A124" s="53" t="s">
        <v>139</v>
      </c>
      <c r="B124" s="53" t="s">
        <v>140</v>
      </c>
      <c r="C124" s="53" t="s">
        <v>1137</v>
      </c>
      <c r="D124" s="53" t="str">
        <f t="shared" si="3"/>
        <v>VINCANTManon</v>
      </c>
      <c r="E124" s="53">
        <v>9.5</v>
      </c>
      <c r="F124" s="53">
        <v>0</v>
      </c>
      <c r="G124" s="53">
        <v>0</v>
      </c>
      <c r="H124" s="53">
        <v>0</v>
      </c>
      <c r="I124" s="53">
        <v>3</v>
      </c>
      <c r="J124" s="53">
        <v>0</v>
      </c>
      <c r="K124" s="53">
        <v>3.5</v>
      </c>
      <c r="L124" s="53">
        <v>3</v>
      </c>
    </row>
    <row r="125" spans="1:12" ht="15.75" x14ac:dyDescent="0.25">
      <c r="A125" s="53" t="s">
        <v>61</v>
      </c>
      <c r="B125" s="53" t="s">
        <v>62</v>
      </c>
      <c r="C125" s="53" t="s">
        <v>1122</v>
      </c>
      <c r="D125" s="53" t="str">
        <f t="shared" si="3"/>
        <v>WROLYK-LHERMITTEHugo</v>
      </c>
      <c r="E125" s="53">
        <v>6.5</v>
      </c>
      <c r="F125" s="53">
        <v>0</v>
      </c>
      <c r="G125" s="53">
        <v>0</v>
      </c>
      <c r="H125" s="53">
        <v>0</v>
      </c>
      <c r="I125" s="53">
        <v>0</v>
      </c>
      <c r="J125" s="53">
        <v>3</v>
      </c>
      <c r="K125" s="53">
        <v>3.5</v>
      </c>
      <c r="L125" s="53">
        <v>0</v>
      </c>
    </row>
    <row r="126" spans="1:12" ht="15.75" x14ac:dyDescent="0.25">
      <c r="A126" s="53" t="s">
        <v>120</v>
      </c>
      <c r="B126" s="53" t="s">
        <v>26</v>
      </c>
      <c r="C126" s="53" t="s">
        <v>1167</v>
      </c>
      <c r="D126" s="53" t="str">
        <f t="shared" si="3"/>
        <v>ZANG ATANGANAAnais</v>
      </c>
      <c r="E126" s="53">
        <v>14</v>
      </c>
      <c r="F126" s="53">
        <v>2.5</v>
      </c>
      <c r="G126" s="53">
        <v>2.5</v>
      </c>
      <c r="H126" s="53">
        <v>2.5</v>
      </c>
      <c r="I126" s="53">
        <v>3</v>
      </c>
      <c r="J126" s="53">
        <v>0</v>
      </c>
      <c r="K126" s="53">
        <v>3.5</v>
      </c>
      <c r="L126" s="53">
        <v>0</v>
      </c>
    </row>
  </sheetData>
  <autoFilter ref="A1:L1" xr:uid="{1C2FE7D9-F9CF-4919-B5AB-D2310C1DD783}">
    <sortState xmlns:xlrd2="http://schemas.microsoft.com/office/spreadsheetml/2017/richdata2" ref="A2:L126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5DF-974B-419A-BA99-F3094D076477}">
  <sheetPr>
    <tabColor theme="9" tint="0.39997558519241921"/>
  </sheetPr>
  <dimension ref="A1:L103"/>
  <sheetViews>
    <sheetView topLeftCell="A76" workbookViewId="0">
      <selection activeCell="G53" sqref="G53"/>
    </sheetView>
  </sheetViews>
  <sheetFormatPr baseColWidth="10" defaultRowHeight="15" x14ac:dyDescent="0.25"/>
  <cols>
    <col min="1" max="1" width="26.5703125" bestFit="1" customWidth="1"/>
    <col min="2" max="2" width="17.85546875" bestFit="1" customWidth="1"/>
    <col min="3" max="3" width="31.28515625" bestFit="1" customWidth="1"/>
    <col min="4" max="4" width="4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1060</v>
      </c>
      <c r="E1" t="s">
        <v>4</v>
      </c>
      <c r="F1" t="s">
        <v>412</v>
      </c>
      <c r="G1" t="s">
        <v>413</v>
      </c>
      <c r="H1" t="s">
        <v>7</v>
      </c>
      <c r="I1" t="s">
        <v>414</v>
      </c>
      <c r="J1" t="s">
        <v>9</v>
      </c>
      <c r="K1" t="s">
        <v>415</v>
      </c>
      <c r="L1" t="s">
        <v>416</v>
      </c>
    </row>
    <row r="2" spans="1:12" x14ac:dyDescent="0.25">
      <c r="A2" t="s">
        <v>145</v>
      </c>
      <c r="B2" t="s">
        <v>146</v>
      </c>
      <c r="C2" t="str">
        <f>A2&amp;B2</f>
        <v>TELLIERMaxime</v>
      </c>
      <c r="D2" t="s">
        <v>1092</v>
      </c>
      <c r="E2" s="1">
        <v>11</v>
      </c>
      <c r="F2" s="1">
        <v>2.5</v>
      </c>
      <c r="G2" s="1">
        <v>2.5</v>
      </c>
      <c r="H2" s="1">
        <v>2.5</v>
      </c>
      <c r="I2" s="1">
        <v>0</v>
      </c>
      <c r="J2" s="1">
        <v>0</v>
      </c>
      <c r="K2" s="1">
        <v>3.5</v>
      </c>
      <c r="L2" s="1">
        <v>0</v>
      </c>
    </row>
    <row r="3" spans="1:12" x14ac:dyDescent="0.25">
      <c r="A3" t="s">
        <v>182</v>
      </c>
      <c r="B3" t="s">
        <v>183</v>
      </c>
      <c r="C3" t="str">
        <f t="shared" ref="C3:C66" si="0">A3&amp;B3</f>
        <v>LESAINGConstance</v>
      </c>
      <c r="D3" t="s">
        <v>1094</v>
      </c>
      <c r="E3" s="1">
        <v>5.5</v>
      </c>
      <c r="F3" s="1">
        <v>0</v>
      </c>
      <c r="G3" s="1">
        <v>0</v>
      </c>
      <c r="H3" s="1">
        <v>2.5</v>
      </c>
      <c r="I3" s="1">
        <v>0</v>
      </c>
      <c r="J3" s="1">
        <v>3</v>
      </c>
      <c r="K3" s="1">
        <v>0</v>
      </c>
      <c r="L3" s="1">
        <v>0</v>
      </c>
    </row>
    <row r="4" spans="1:12" x14ac:dyDescent="0.25">
      <c r="A4" t="s">
        <v>34</v>
      </c>
      <c r="B4" t="s">
        <v>35</v>
      </c>
      <c r="C4" t="str">
        <f t="shared" si="0"/>
        <v>NEVEUXEleonore</v>
      </c>
      <c r="D4" t="s">
        <v>1090</v>
      </c>
      <c r="E4" s="1">
        <v>20</v>
      </c>
      <c r="F4" s="1">
        <v>2.5</v>
      </c>
      <c r="G4" s="1">
        <v>2.5</v>
      </c>
      <c r="H4" s="1">
        <v>2.5</v>
      </c>
      <c r="I4" s="1">
        <v>3</v>
      </c>
      <c r="J4" s="1">
        <v>3</v>
      </c>
      <c r="K4" s="1">
        <v>3.5</v>
      </c>
      <c r="L4" s="1">
        <v>3</v>
      </c>
    </row>
    <row r="5" spans="1:12" x14ac:dyDescent="0.25">
      <c r="A5" t="s">
        <v>86</v>
      </c>
      <c r="B5" t="s">
        <v>62</v>
      </c>
      <c r="C5" t="str">
        <f t="shared" si="0"/>
        <v>MENNERET-COUTURIERHugo</v>
      </c>
      <c r="D5" t="s">
        <v>1233</v>
      </c>
      <c r="E5" s="1">
        <v>20</v>
      </c>
      <c r="F5" s="1">
        <v>2.5</v>
      </c>
      <c r="G5" s="1">
        <v>2.5</v>
      </c>
      <c r="H5" s="1">
        <v>2.5</v>
      </c>
      <c r="I5" s="1">
        <v>3</v>
      </c>
      <c r="J5" s="1">
        <v>3</v>
      </c>
      <c r="K5" s="1">
        <v>3.5</v>
      </c>
      <c r="L5" s="1">
        <v>3</v>
      </c>
    </row>
    <row r="6" spans="1:12" x14ac:dyDescent="0.25">
      <c r="A6" t="s">
        <v>101</v>
      </c>
      <c r="B6" t="s">
        <v>104</v>
      </c>
      <c r="C6" t="str">
        <f t="shared" si="0"/>
        <v>LEGRANDJulien</v>
      </c>
      <c r="D6" t="s">
        <v>1115</v>
      </c>
      <c r="E6" s="1">
        <v>8.5</v>
      </c>
      <c r="F6" s="1">
        <v>0</v>
      </c>
      <c r="G6" s="1">
        <v>2.5</v>
      </c>
      <c r="H6" s="1">
        <v>0</v>
      </c>
      <c r="I6" s="1">
        <v>3</v>
      </c>
      <c r="J6" s="1">
        <v>3</v>
      </c>
      <c r="K6" s="1">
        <v>0</v>
      </c>
      <c r="L6" s="1">
        <v>0</v>
      </c>
    </row>
    <row r="7" spans="1:12" x14ac:dyDescent="0.25">
      <c r="A7" t="s">
        <v>82</v>
      </c>
      <c r="B7" t="s">
        <v>65</v>
      </c>
      <c r="C7" t="str">
        <f t="shared" si="0"/>
        <v>PETITPaul</v>
      </c>
      <c r="D7" t="s">
        <v>1121</v>
      </c>
      <c r="E7" s="1">
        <v>17</v>
      </c>
      <c r="F7" s="1">
        <v>2.5</v>
      </c>
      <c r="G7" s="1">
        <v>2.5</v>
      </c>
      <c r="H7" s="1">
        <v>2.5</v>
      </c>
      <c r="I7" s="1">
        <v>3</v>
      </c>
      <c r="J7" s="1">
        <v>3</v>
      </c>
      <c r="K7" s="1">
        <v>3.5</v>
      </c>
      <c r="L7" s="1">
        <v>0</v>
      </c>
    </row>
    <row r="8" spans="1:12" x14ac:dyDescent="0.25">
      <c r="A8" t="s">
        <v>37</v>
      </c>
      <c r="B8" t="s">
        <v>38</v>
      </c>
      <c r="C8" t="str">
        <f t="shared" si="0"/>
        <v>PELARDBerenice</v>
      </c>
      <c r="D8" t="s">
        <v>1234</v>
      </c>
      <c r="E8" s="1">
        <v>11.5</v>
      </c>
      <c r="F8" s="1">
        <v>2.5</v>
      </c>
      <c r="G8" s="1">
        <v>0</v>
      </c>
      <c r="H8" s="1">
        <v>2.5</v>
      </c>
      <c r="I8" s="1">
        <v>0</v>
      </c>
      <c r="J8" s="1">
        <v>0</v>
      </c>
      <c r="K8" s="1">
        <v>3.5</v>
      </c>
      <c r="L8" s="1">
        <v>3</v>
      </c>
    </row>
    <row r="9" spans="1:12" x14ac:dyDescent="0.25">
      <c r="A9" t="s">
        <v>655</v>
      </c>
      <c r="B9" t="s">
        <v>654</v>
      </c>
      <c r="C9" t="str">
        <f t="shared" si="0"/>
        <v>LAMESCHCharles-Antoine</v>
      </c>
      <c r="D9" t="s">
        <v>1113</v>
      </c>
      <c r="E9" s="1">
        <v>11.5</v>
      </c>
      <c r="F9" s="1">
        <v>2.5</v>
      </c>
      <c r="G9" s="1">
        <v>0</v>
      </c>
      <c r="H9" s="1">
        <v>0</v>
      </c>
      <c r="I9" s="1">
        <v>3</v>
      </c>
      <c r="J9" s="1">
        <v>3</v>
      </c>
      <c r="K9" s="1">
        <v>0</v>
      </c>
      <c r="L9" s="1">
        <v>3</v>
      </c>
    </row>
    <row r="10" spans="1:12" x14ac:dyDescent="0.25">
      <c r="A10" t="s">
        <v>64</v>
      </c>
      <c r="B10" t="s">
        <v>65</v>
      </c>
      <c r="C10" t="str">
        <f t="shared" si="0"/>
        <v>LEROUXPaul</v>
      </c>
      <c r="D10" t="s">
        <v>1235</v>
      </c>
      <c r="E10" s="1">
        <v>20</v>
      </c>
      <c r="F10" s="1">
        <v>2.5</v>
      </c>
      <c r="G10" s="1">
        <v>2.5</v>
      </c>
      <c r="H10" s="1">
        <v>2.5</v>
      </c>
      <c r="I10" s="1">
        <v>3</v>
      </c>
      <c r="J10" s="1">
        <v>3</v>
      </c>
      <c r="K10" s="1">
        <v>3.5</v>
      </c>
      <c r="L10" s="1">
        <v>3</v>
      </c>
    </row>
    <row r="11" spans="1:12" x14ac:dyDescent="0.25">
      <c r="A11" t="s">
        <v>28</v>
      </c>
      <c r="B11" t="s">
        <v>29</v>
      </c>
      <c r="C11" t="str">
        <f t="shared" si="0"/>
        <v>RIBAULTCharlotte</v>
      </c>
      <c r="D11" t="s">
        <v>1236</v>
      </c>
      <c r="E11" s="1">
        <v>20</v>
      </c>
      <c r="F11" s="1">
        <v>2.5</v>
      </c>
      <c r="G11" s="1">
        <v>2.5</v>
      </c>
      <c r="H11" s="1">
        <v>2.5</v>
      </c>
      <c r="I11" s="1">
        <v>3</v>
      </c>
      <c r="J11" s="1">
        <v>3</v>
      </c>
      <c r="K11" s="1">
        <v>3.5</v>
      </c>
      <c r="L11" s="1">
        <v>3</v>
      </c>
    </row>
    <row r="12" spans="1:12" x14ac:dyDescent="0.25">
      <c r="A12" t="s">
        <v>67</v>
      </c>
      <c r="B12" t="s">
        <v>68</v>
      </c>
      <c r="C12" t="str">
        <f t="shared" si="0"/>
        <v>SAMAINDiane</v>
      </c>
      <c r="D12" t="s">
        <v>1117</v>
      </c>
      <c r="E12" s="1">
        <v>6</v>
      </c>
      <c r="F12" s="1">
        <v>0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3</v>
      </c>
    </row>
    <row r="13" spans="1:12" x14ac:dyDescent="0.25">
      <c r="A13" t="s">
        <v>672</v>
      </c>
      <c r="B13" t="s">
        <v>671</v>
      </c>
      <c r="C13" t="str">
        <f t="shared" si="0"/>
        <v>LETELLIERClara</v>
      </c>
      <c r="D13" t="s">
        <v>1237</v>
      </c>
      <c r="E13" s="1">
        <v>17.5</v>
      </c>
      <c r="F13" s="1">
        <v>2.5</v>
      </c>
      <c r="G13" s="1">
        <v>2.5</v>
      </c>
      <c r="H13" s="1">
        <v>0</v>
      </c>
      <c r="I13" s="1">
        <v>3</v>
      </c>
      <c r="J13" s="1">
        <v>3</v>
      </c>
      <c r="K13" s="1">
        <v>3.5</v>
      </c>
      <c r="L13" s="1">
        <v>3</v>
      </c>
    </row>
    <row r="14" spans="1:12" x14ac:dyDescent="0.25">
      <c r="A14" t="s">
        <v>131</v>
      </c>
      <c r="B14" t="s">
        <v>132</v>
      </c>
      <c r="C14" t="str">
        <f t="shared" si="0"/>
        <v>THIREEmeline</v>
      </c>
      <c r="D14" t="s">
        <v>1082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</row>
    <row r="15" spans="1:12" x14ac:dyDescent="0.25">
      <c r="A15" t="s">
        <v>653</v>
      </c>
      <c r="B15" t="s">
        <v>652</v>
      </c>
      <c r="C15" t="str">
        <f t="shared" si="0"/>
        <v>LAMBERTMarion</v>
      </c>
      <c r="D15" t="s">
        <v>1134</v>
      </c>
      <c r="E15" s="1">
        <v>11.5</v>
      </c>
      <c r="F15" s="1">
        <v>0</v>
      </c>
      <c r="G15" s="1">
        <v>0</v>
      </c>
      <c r="H15" s="1">
        <v>2.5</v>
      </c>
      <c r="I15" s="1">
        <v>3</v>
      </c>
      <c r="J15" s="1">
        <v>3</v>
      </c>
      <c r="K15" s="1">
        <v>0</v>
      </c>
      <c r="L15" s="1">
        <v>3</v>
      </c>
    </row>
    <row r="16" spans="1:12" x14ac:dyDescent="0.25">
      <c r="A16" t="s">
        <v>378</v>
      </c>
      <c r="B16" t="s">
        <v>379</v>
      </c>
      <c r="C16" t="str">
        <f t="shared" si="0"/>
        <v>ROSE-VALOISMay</v>
      </c>
      <c r="D16" t="s">
        <v>1238</v>
      </c>
      <c r="E16" s="1">
        <v>17.5</v>
      </c>
      <c r="F16" s="1">
        <v>0</v>
      </c>
      <c r="G16" s="1">
        <v>2.5</v>
      </c>
      <c r="H16" s="1">
        <v>2.5</v>
      </c>
      <c r="I16" s="1">
        <v>3</v>
      </c>
      <c r="J16" s="1">
        <v>3</v>
      </c>
      <c r="K16" s="1">
        <v>3.5</v>
      </c>
      <c r="L16" s="1">
        <v>3</v>
      </c>
    </row>
    <row r="17" spans="1:12" x14ac:dyDescent="0.25">
      <c r="A17" t="s">
        <v>738</v>
      </c>
      <c r="B17" t="s">
        <v>737</v>
      </c>
      <c r="C17" t="str">
        <f t="shared" si="0"/>
        <v>ZENAIDIAlyssa</v>
      </c>
      <c r="D17" t="s">
        <v>1239</v>
      </c>
      <c r="E17" s="1">
        <v>20</v>
      </c>
      <c r="F17" s="1">
        <v>2.5</v>
      </c>
      <c r="G17" s="1">
        <v>2.5</v>
      </c>
      <c r="H17" s="1">
        <v>2.5</v>
      </c>
      <c r="I17" s="1">
        <v>3</v>
      </c>
      <c r="J17" s="1">
        <v>3</v>
      </c>
      <c r="K17" s="1">
        <v>3.5</v>
      </c>
      <c r="L17" s="1">
        <v>3</v>
      </c>
    </row>
    <row r="18" spans="1:12" x14ac:dyDescent="0.25">
      <c r="A18" t="s">
        <v>125</v>
      </c>
      <c r="B18" t="s">
        <v>126</v>
      </c>
      <c r="C18" t="str">
        <f t="shared" si="0"/>
        <v>MANSSENSJanaelle</v>
      </c>
      <c r="D18" t="s">
        <v>1133</v>
      </c>
      <c r="E18" s="1">
        <v>14.5</v>
      </c>
      <c r="F18" s="1">
        <v>0</v>
      </c>
      <c r="G18" s="1">
        <v>2.5</v>
      </c>
      <c r="H18" s="1">
        <v>2.5</v>
      </c>
      <c r="I18" s="1">
        <v>0</v>
      </c>
      <c r="J18" s="1">
        <v>3</v>
      </c>
      <c r="K18" s="1">
        <v>3.5</v>
      </c>
      <c r="L18" s="1">
        <v>3</v>
      </c>
    </row>
    <row r="19" spans="1:12" x14ac:dyDescent="0.25">
      <c r="A19" t="s">
        <v>128</v>
      </c>
      <c r="B19" t="s">
        <v>129</v>
      </c>
      <c r="C19" t="str">
        <f t="shared" si="0"/>
        <v>SEMBLATMarie</v>
      </c>
      <c r="D19" t="s">
        <v>1240</v>
      </c>
      <c r="E19" s="1">
        <v>17</v>
      </c>
      <c r="F19" s="1">
        <v>2.5</v>
      </c>
      <c r="G19" s="1">
        <v>2.5</v>
      </c>
      <c r="H19" s="1">
        <v>2.5</v>
      </c>
      <c r="I19" s="1">
        <v>0</v>
      </c>
      <c r="J19" s="1">
        <v>3</v>
      </c>
      <c r="K19" s="1">
        <v>3.5</v>
      </c>
      <c r="L19" s="1">
        <v>3</v>
      </c>
    </row>
    <row r="20" spans="1:12" x14ac:dyDescent="0.25">
      <c r="A20" t="s">
        <v>171</v>
      </c>
      <c r="B20" t="s">
        <v>146</v>
      </c>
      <c r="C20" t="str">
        <f t="shared" si="0"/>
        <v>FONDMaxime</v>
      </c>
      <c r="D20" t="s">
        <v>1241</v>
      </c>
      <c r="E20" s="1">
        <v>13.5</v>
      </c>
      <c r="F20" s="1">
        <v>2.5</v>
      </c>
      <c r="G20" s="1">
        <v>2.5</v>
      </c>
      <c r="H20" s="1">
        <v>2.5</v>
      </c>
      <c r="I20" s="1">
        <v>0</v>
      </c>
      <c r="J20" s="1">
        <v>3</v>
      </c>
      <c r="K20" s="1">
        <v>0</v>
      </c>
      <c r="L20" s="1">
        <v>3</v>
      </c>
    </row>
    <row r="21" spans="1:12" x14ac:dyDescent="0.25">
      <c r="A21" t="s">
        <v>177</v>
      </c>
      <c r="B21" t="s">
        <v>178</v>
      </c>
      <c r="C21" t="str">
        <f t="shared" si="0"/>
        <v>GUIBERTPierre</v>
      </c>
      <c r="D21" t="s">
        <v>1104</v>
      </c>
      <c r="E21" s="1">
        <v>14</v>
      </c>
      <c r="F21" s="1">
        <v>2.5</v>
      </c>
      <c r="G21" s="1">
        <v>2.5</v>
      </c>
      <c r="H21" s="1">
        <v>2.5</v>
      </c>
      <c r="I21" s="1">
        <v>0</v>
      </c>
      <c r="J21" s="1">
        <v>3</v>
      </c>
      <c r="K21" s="1">
        <v>3.5</v>
      </c>
      <c r="L21" s="1">
        <v>0</v>
      </c>
    </row>
    <row r="22" spans="1:12" x14ac:dyDescent="0.25">
      <c r="A22" t="s">
        <v>612</v>
      </c>
      <c r="B22" t="s">
        <v>611</v>
      </c>
      <c r="C22" t="str">
        <f t="shared" si="0"/>
        <v>FANSiying</v>
      </c>
      <c r="D22" t="s">
        <v>1242</v>
      </c>
      <c r="E22" s="1">
        <v>11</v>
      </c>
      <c r="F22" s="1">
        <v>0</v>
      </c>
      <c r="G22" s="1">
        <v>2.5</v>
      </c>
      <c r="H22" s="1">
        <v>2.5</v>
      </c>
      <c r="I22" s="1">
        <v>3</v>
      </c>
      <c r="J22" s="1">
        <v>3</v>
      </c>
      <c r="K22" s="1">
        <v>0</v>
      </c>
      <c r="L22" s="1">
        <v>0</v>
      </c>
    </row>
    <row r="23" spans="1:12" x14ac:dyDescent="0.25">
      <c r="A23" t="s">
        <v>282</v>
      </c>
      <c r="B23" t="s">
        <v>283</v>
      </c>
      <c r="C23" t="str">
        <f t="shared" si="0"/>
        <v>EL OUADGHIRIAmira</v>
      </c>
      <c r="D23" t="s">
        <v>1243</v>
      </c>
      <c r="E23" s="1">
        <v>17</v>
      </c>
      <c r="F23" s="1">
        <v>2.5</v>
      </c>
      <c r="G23" s="1">
        <v>2.5</v>
      </c>
      <c r="H23" s="1">
        <v>2.5</v>
      </c>
      <c r="I23" s="1">
        <v>3</v>
      </c>
      <c r="J23" s="1">
        <v>3</v>
      </c>
      <c r="K23" s="1">
        <v>3.5</v>
      </c>
      <c r="L23" s="1">
        <v>0</v>
      </c>
    </row>
    <row r="24" spans="1:12" x14ac:dyDescent="0.25">
      <c r="A24" t="s">
        <v>622</v>
      </c>
      <c r="B24" t="s">
        <v>621</v>
      </c>
      <c r="C24" t="str">
        <f t="shared" si="0"/>
        <v>GAY-BOISSIER-DESCOMBESAnoa</v>
      </c>
      <c r="D24" t="s">
        <v>1244</v>
      </c>
      <c r="E24" s="1">
        <v>9</v>
      </c>
      <c r="F24" s="1">
        <v>2.5</v>
      </c>
      <c r="G24" s="1">
        <v>0</v>
      </c>
      <c r="H24" s="1">
        <v>0</v>
      </c>
      <c r="I24" s="1">
        <v>3</v>
      </c>
      <c r="J24" s="1">
        <v>0</v>
      </c>
      <c r="K24" s="1">
        <v>3.5</v>
      </c>
      <c r="L24" s="1">
        <v>0</v>
      </c>
    </row>
    <row r="25" spans="1:12" x14ac:dyDescent="0.25">
      <c r="A25" t="s">
        <v>249</v>
      </c>
      <c r="B25" t="s">
        <v>214</v>
      </c>
      <c r="C25" t="str">
        <f t="shared" si="0"/>
        <v>DARRASCharles</v>
      </c>
      <c r="D25" t="s">
        <v>1245</v>
      </c>
      <c r="E25" s="1">
        <v>11.5</v>
      </c>
      <c r="F25" s="1">
        <v>2.5</v>
      </c>
      <c r="G25" s="1">
        <v>0</v>
      </c>
      <c r="H25" s="1">
        <v>2.5</v>
      </c>
      <c r="I25" s="1">
        <v>0</v>
      </c>
      <c r="J25" s="1">
        <v>3</v>
      </c>
      <c r="K25" s="1">
        <v>3.5</v>
      </c>
      <c r="L25" s="1">
        <v>0</v>
      </c>
    </row>
    <row r="26" spans="1:12" x14ac:dyDescent="0.25">
      <c r="A26" t="s">
        <v>220</v>
      </c>
      <c r="B26" t="s">
        <v>221</v>
      </c>
      <c r="C26" t="str">
        <f t="shared" si="0"/>
        <v>GARROTMathis</v>
      </c>
      <c r="D26" t="s">
        <v>1112</v>
      </c>
      <c r="E26" s="1">
        <v>11.5</v>
      </c>
      <c r="F26" s="1">
        <v>2.5</v>
      </c>
      <c r="G26" s="1">
        <v>0</v>
      </c>
      <c r="H26" s="1">
        <v>2.5</v>
      </c>
      <c r="I26" s="1">
        <v>3</v>
      </c>
      <c r="J26" s="1">
        <v>0</v>
      </c>
      <c r="K26" s="1">
        <v>3.5</v>
      </c>
      <c r="L26" s="1">
        <v>0</v>
      </c>
    </row>
    <row r="27" spans="1:12" x14ac:dyDescent="0.25">
      <c r="A27" t="s">
        <v>274</v>
      </c>
      <c r="B27" t="s">
        <v>275</v>
      </c>
      <c r="C27" t="str">
        <f t="shared" si="0"/>
        <v>GUITTARDClementine</v>
      </c>
      <c r="D27" t="s">
        <v>1130</v>
      </c>
      <c r="E27" s="1">
        <v>11.5</v>
      </c>
      <c r="F27" s="1">
        <v>2.5</v>
      </c>
      <c r="G27" s="1">
        <v>2.5</v>
      </c>
      <c r="H27" s="1">
        <v>0</v>
      </c>
      <c r="I27" s="1">
        <v>0</v>
      </c>
      <c r="J27" s="1">
        <v>0</v>
      </c>
      <c r="K27" s="1">
        <v>3.5</v>
      </c>
      <c r="L27" s="1">
        <v>3</v>
      </c>
    </row>
    <row r="28" spans="1:12" x14ac:dyDescent="0.25">
      <c r="A28" t="s">
        <v>584</v>
      </c>
      <c r="B28" t="s">
        <v>559</v>
      </c>
      <c r="C28" t="str">
        <f t="shared" si="0"/>
        <v>DE COSTEREliot</v>
      </c>
      <c r="D28" t="s">
        <v>1246</v>
      </c>
      <c r="E28" s="1">
        <v>11.5</v>
      </c>
      <c r="F28" s="1">
        <v>2.5</v>
      </c>
      <c r="G28" s="1">
        <v>0</v>
      </c>
      <c r="H28" s="1">
        <v>0</v>
      </c>
      <c r="I28" s="1">
        <v>3</v>
      </c>
      <c r="J28" s="1">
        <v>3</v>
      </c>
      <c r="K28" s="1">
        <v>0</v>
      </c>
      <c r="L28" s="1">
        <v>3</v>
      </c>
    </row>
    <row r="29" spans="1:12" x14ac:dyDescent="0.25">
      <c r="A29" t="s">
        <v>583</v>
      </c>
      <c r="B29" t="s">
        <v>582</v>
      </c>
      <c r="C29" t="str">
        <f t="shared" si="0"/>
        <v>DALES DE CORBETRomane</v>
      </c>
      <c r="D29" t="s">
        <v>1247</v>
      </c>
      <c r="E29" s="1">
        <v>14.5</v>
      </c>
      <c r="F29" s="1">
        <v>2.5</v>
      </c>
      <c r="G29" s="1">
        <v>0</v>
      </c>
      <c r="H29" s="1">
        <v>2.5</v>
      </c>
      <c r="I29" s="1">
        <v>3</v>
      </c>
      <c r="J29" s="1">
        <v>3</v>
      </c>
      <c r="K29" s="1">
        <v>3.5</v>
      </c>
      <c r="L29" s="1">
        <v>0</v>
      </c>
    </row>
    <row r="30" spans="1:12" x14ac:dyDescent="0.25">
      <c r="A30" t="s">
        <v>213</v>
      </c>
      <c r="B30" t="s">
        <v>214</v>
      </c>
      <c r="C30" t="str">
        <f t="shared" si="0"/>
        <v>BEJANINCharles</v>
      </c>
      <c r="D30" t="s">
        <v>1248</v>
      </c>
      <c r="E30" s="1">
        <v>15</v>
      </c>
      <c r="F30" s="1">
        <v>0</v>
      </c>
      <c r="G30" s="1">
        <v>0</v>
      </c>
      <c r="H30" s="1">
        <v>2.5</v>
      </c>
      <c r="I30" s="1">
        <v>3</v>
      </c>
      <c r="J30" s="1">
        <v>3</v>
      </c>
      <c r="K30" s="1">
        <v>3.5</v>
      </c>
      <c r="L30" s="1">
        <v>3</v>
      </c>
    </row>
    <row r="31" spans="1:12" x14ac:dyDescent="0.25">
      <c r="A31" t="s">
        <v>266</v>
      </c>
      <c r="B31" t="s">
        <v>267</v>
      </c>
      <c r="C31" t="str">
        <f t="shared" si="0"/>
        <v>BENATTOUMASara</v>
      </c>
      <c r="D31" t="s">
        <v>1249</v>
      </c>
      <c r="E31" s="1">
        <v>15</v>
      </c>
      <c r="F31" s="1">
        <v>0</v>
      </c>
      <c r="G31" s="1">
        <v>2.5</v>
      </c>
      <c r="H31" s="1">
        <v>0</v>
      </c>
      <c r="I31" s="1">
        <v>3</v>
      </c>
      <c r="J31" s="1">
        <v>3</v>
      </c>
      <c r="K31" s="1">
        <v>3.5</v>
      </c>
      <c r="L31" s="1">
        <v>3</v>
      </c>
    </row>
    <row r="32" spans="1:12" x14ac:dyDescent="0.25">
      <c r="A32" t="s">
        <v>166</v>
      </c>
      <c r="B32" t="s">
        <v>167</v>
      </c>
      <c r="C32" t="str">
        <f t="shared" si="0"/>
        <v>TRAOREYelina Nissy Alison</v>
      </c>
      <c r="D32" t="s">
        <v>1138</v>
      </c>
      <c r="E32" s="1">
        <v>14.5</v>
      </c>
      <c r="F32" s="1">
        <v>2.5</v>
      </c>
      <c r="G32" s="1">
        <v>0</v>
      </c>
      <c r="H32" s="1">
        <v>2.5</v>
      </c>
      <c r="I32" s="1">
        <v>3</v>
      </c>
      <c r="J32" s="1">
        <v>3</v>
      </c>
      <c r="K32" s="1">
        <v>3.5</v>
      </c>
      <c r="L32" s="1">
        <v>0</v>
      </c>
    </row>
    <row r="33" spans="1:12" x14ac:dyDescent="0.25">
      <c r="A33" t="s">
        <v>175</v>
      </c>
      <c r="B33" t="s">
        <v>77</v>
      </c>
      <c r="C33" t="str">
        <f t="shared" si="0"/>
        <v>DUBOISJuliette</v>
      </c>
      <c r="D33" t="s">
        <v>1139</v>
      </c>
      <c r="E33" s="1">
        <v>6</v>
      </c>
      <c r="F33" s="1">
        <v>2.5</v>
      </c>
      <c r="G33" s="1">
        <v>0</v>
      </c>
      <c r="H33" s="1">
        <v>0</v>
      </c>
      <c r="I33" s="1">
        <v>0</v>
      </c>
      <c r="J33" s="1">
        <v>0</v>
      </c>
      <c r="K33" s="1">
        <v>3.5</v>
      </c>
      <c r="L33" s="1">
        <v>0</v>
      </c>
    </row>
    <row r="34" spans="1:12" x14ac:dyDescent="0.25">
      <c r="A34" t="s">
        <v>628</v>
      </c>
      <c r="B34" t="s">
        <v>149</v>
      </c>
      <c r="C34" t="str">
        <f t="shared" si="0"/>
        <v>GIBRATLouise</v>
      </c>
      <c r="D34" t="s">
        <v>1116</v>
      </c>
      <c r="E34" s="1">
        <v>6</v>
      </c>
      <c r="F34" s="1">
        <v>0</v>
      </c>
      <c r="G34" s="1">
        <v>0</v>
      </c>
      <c r="H34" s="1">
        <v>0</v>
      </c>
      <c r="I34" s="1">
        <v>3</v>
      </c>
      <c r="J34" s="1">
        <v>3</v>
      </c>
      <c r="K34" s="1">
        <v>0</v>
      </c>
      <c r="L34" s="1">
        <v>0</v>
      </c>
    </row>
    <row r="35" spans="1:12" x14ac:dyDescent="0.25">
      <c r="A35" t="s">
        <v>590</v>
      </c>
      <c r="B35" t="s">
        <v>589</v>
      </c>
      <c r="C35" t="str">
        <f t="shared" si="0"/>
        <v>DELAGNEAUAbygaelle</v>
      </c>
      <c r="D35" t="s">
        <v>1250</v>
      </c>
      <c r="E35" s="1">
        <v>11.5</v>
      </c>
      <c r="F35" s="1">
        <v>0</v>
      </c>
      <c r="G35" s="1">
        <v>0</v>
      </c>
      <c r="H35" s="1">
        <v>2.5</v>
      </c>
      <c r="I35" s="1">
        <v>3</v>
      </c>
      <c r="J35" s="1">
        <v>3</v>
      </c>
      <c r="K35" s="1">
        <v>0</v>
      </c>
      <c r="L35" s="1">
        <v>3</v>
      </c>
    </row>
    <row r="36" spans="1:12" x14ac:dyDescent="0.25">
      <c r="A36" t="s">
        <v>244</v>
      </c>
      <c r="B36" t="s">
        <v>77</v>
      </c>
      <c r="C36" t="str">
        <f t="shared" si="0"/>
        <v>BAILLIAJuliette</v>
      </c>
      <c r="D36" t="s">
        <v>1251</v>
      </c>
      <c r="E36" s="1">
        <v>12</v>
      </c>
      <c r="F36" s="1">
        <v>2.5</v>
      </c>
      <c r="G36" s="1">
        <v>0</v>
      </c>
      <c r="H36" s="1">
        <v>0</v>
      </c>
      <c r="I36" s="1">
        <v>3</v>
      </c>
      <c r="J36" s="1">
        <v>3</v>
      </c>
      <c r="K36" s="1">
        <v>3.5</v>
      </c>
      <c r="L36" s="1">
        <v>0</v>
      </c>
    </row>
    <row r="37" spans="1:12" x14ac:dyDescent="0.25">
      <c r="A37" t="s">
        <v>658</v>
      </c>
      <c r="B37" t="s">
        <v>143</v>
      </c>
      <c r="C37" t="str">
        <f t="shared" si="0"/>
        <v>LAURENTEliott</v>
      </c>
      <c r="D37" t="s">
        <v>1252</v>
      </c>
      <c r="E37" s="1">
        <v>17.5</v>
      </c>
      <c r="F37" s="1">
        <v>0</v>
      </c>
      <c r="G37" s="1">
        <v>2.5</v>
      </c>
      <c r="H37" s="1">
        <v>2.5</v>
      </c>
      <c r="I37" s="1">
        <v>3</v>
      </c>
      <c r="J37" s="1">
        <v>3</v>
      </c>
      <c r="K37" s="1">
        <v>3.5</v>
      </c>
      <c r="L37" s="1">
        <v>3</v>
      </c>
    </row>
    <row r="38" spans="1:12" x14ac:dyDescent="0.25">
      <c r="A38" t="s">
        <v>558</v>
      </c>
      <c r="B38" t="s">
        <v>557</v>
      </c>
      <c r="C38" t="str">
        <f t="shared" si="0"/>
        <v>AUJARDNathan</v>
      </c>
      <c r="D38" t="s">
        <v>1114</v>
      </c>
      <c r="E38" s="1">
        <v>12.5</v>
      </c>
      <c r="F38" s="1">
        <v>0</v>
      </c>
      <c r="G38" s="1">
        <v>0</v>
      </c>
      <c r="H38" s="1">
        <v>0</v>
      </c>
      <c r="I38" s="1">
        <v>3</v>
      </c>
      <c r="J38" s="1">
        <v>3</v>
      </c>
      <c r="K38" s="1">
        <v>3.5</v>
      </c>
      <c r="L38" s="1">
        <v>3</v>
      </c>
    </row>
    <row r="39" spans="1:12" x14ac:dyDescent="0.25">
      <c r="A39" t="s">
        <v>702</v>
      </c>
      <c r="B39" t="s">
        <v>701</v>
      </c>
      <c r="C39" t="str">
        <f t="shared" si="0"/>
        <v>POPOTTimothee</v>
      </c>
      <c r="D39" t="s">
        <v>1120</v>
      </c>
      <c r="E39" s="1">
        <v>17.5</v>
      </c>
      <c r="F39" s="1">
        <v>0</v>
      </c>
      <c r="G39" s="1">
        <v>2.5</v>
      </c>
      <c r="H39" s="1">
        <v>2.5</v>
      </c>
      <c r="I39" s="1">
        <v>3</v>
      </c>
      <c r="J39" s="1">
        <v>3</v>
      </c>
      <c r="K39" s="1">
        <v>3.5</v>
      </c>
      <c r="L39" s="1">
        <v>3</v>
      </c>
    </row>
    <row r="40" spans="1:12" x14ac:dyDescent="0.25">
      <c r="A40" t="s">
        <v>535</v>
      </c>
      <c r="B40" t="s">
        <v>534</v>
      </c>
      <c r="C40" t="str">
        <f t="shared" si="0"/>
        <v>PROTINEthan</v>
      </c>
      <c r="D40" t="s">
        <v>1253</v>
      </c>
      <c r="E40" s="1">
        <v>7.5</v>
      </c>
      <c r="F40" s="1">
        <v>2.5</v>
      </c>
      <c r="G40" s="1">
        <v>2.5</v>
      </c>
      <c r="H40" s="1">
        <v>2.5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t="s">
        <v>682</v>
      </c>
      <c r="B41" t="s">
        <v>548</v>
      </c>
      <c r="C41" t="str">
        <f t="shared" si="0"/>
        <v>MARCHANDCaroline</v>
      </c>
      <c r="D41" t="s">
        <v>1254</v>
      </c>
      <c r="E41" s="1">
        <v>17.5</v>
      </c>
      <c r="F41" s="1">
        <v>2.5</v>
      </c>
      <c r="G41" s="1">
        <v>2.5</v>
      </c>
      <c r="H41" s="1">
        <v>0</v>
      </c>
      <c r="I41" s="1">
        <v>3</v>
      </c>
      <c r="J41" s="1">
        <v>3</v>
      </c>
      <c r="K41" s="1">
        <v>3.5</v>
      </c>
      <c r="L41" s="1">
        <v>3</v>
      </c>
    </row>
    <row r="42" spans="1:12" x14ac:dyDescent="0.25">
      <c r="A42" t="s">
        <v>634</v>
      </c>
      <c r="B42" t="s">
        <v>633</v>
      </c>
      <c r="C42" t="str">
        <f t="shared" si="0"/>
        <v>GONONYoan</v>
      </c>
      <c r="D42" t="s">
        <v>1255</v>
      </c>
      <c r="E42" s="1">
        <v>10.5</v>
      </c>
      <c r="F42" s="1">
        <v>2.5</v>
      </c>
      <c r="G42" s="1">
        <v>2.5</v>
      </c>
      <c r="H42" s="1">
        <v>2.5</v>
      </c>
      <c r="I42" s="1">
        <v>0</v>
      </c>
      <c r="J42" s="1">
        <v>0</v>
      </c>
      <c r="K42" s="1">
        <v>0</v>
      </c>
      <c r="L42" s="1">
        <v>3</v>
      </c>
    </row>
    <row r="43" spans="1:12" x14ac:dyDescent="0.25">
      <c r="A43" t="s">
        <v>663</v>
      </c>
      <c r="B43" t="s">
        <v>557</v>
      </c>
      <c r="C43" t="str">
        <f t="shared" si="0"/>
        <v>LECERFNathan</v>
      </c>
      <c r="D43" t="s">
        <v>1256</v>
      </c>
      <c r="E43" s="1">
        <v>8</v>
      </c>
      <c r="F43" s="1">
        <v>2.5</v>
      </c>
      <c r="G43" s="1">
        <v>0</v>
      </c>
      <c r="H43" s="1">
        <v>2.5</v>
      </c>
      <c r="I43" s="1">
        <v>0</v>
      </c>
      <c r="J43" s="1">
        <v>3</v>
      </c>
      <c r="K43" s="1">
        <v>0</v>
      </c>
      <c r="L43" s="1">
        <v>0</v>
      </c>
    </row>
    <row r="44" spans="1:12" x14ac:dyDescent="0.25">
      <c r="A44" t="s">
        <v>630</v>
      </c>
      <c r="B44" t="s">
        <v>629</v>
      </c>
      <c r="C44" t="str">
        <f t="shared" si="0"/>
        <v>GODEBERTBrice</v>
      </c>
      <c r="D44" t="s">
        <v>1257</v>
      </c>
      <c r="E44" s="1">
        <v>5.5</v>
      </c>
      <c r="F44" s="1">
        <v>2.5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</row>
    <row r="45" spans="1:12" x14ac:dyDescent="0.25">
      <c r="A45" t="s">
        <v>592</v>
      </c>
      <c r="B45" t="s">
        <v>591</v>
      </c>
      <c r="C45" t="str">
        <f t="shared" si="0"/>
        <v>DE LOYNESAnnonciade</v>
      </c>
      <c r="D45" t="s">
        <v>1258</v>
      </c>
      <c r="E45" s="1">
        <v>14</v>
      </c>
      <c r="F45" s="1">
        <v>2.5</v>
      </c>
      <c r="G45" s="1">
        <v>2.5</v>
      </c>
      <c r="H45" s="1">
        <v>2.5</v>
      </c>
      <c r="I45" s="1">
        <v>0</v>
      </c>
      <c r="J45" s="1">
        <v>0</v>
      </c>
      <c r="K45" s="1">
        <v>3.5</v>
      </c>
      <c r="L45" s="1">
        <v>3</v>
      </c>
    </row>
    <row r="46" spans="1:12" x14ac:dyDescent="0.25">
      <c r="A46" t="s">
        <v>333</v>
      </c>
      <c r="B46" t="s">
        <v>334</v>
      </c>
      <c r="C46" t="str">
        <f t="shared" si="0"/>
        <v>COLOMBSolane</v>
      </c>
      <c r="D46" t="s">
        <v>1230</v>
      </c>
      <c r="E46" s="1">
        <v>15</v>
      </c>
      <c r="F46" s="1">
        <v>0</v>
      </c>
      <c r="G46" s="1">
        <v>2.5</v>
      </c>
      <c r="H46" s="1">
        <v>0</v>
      </c>
      <c r="I46" s="1">
        <v>3</v>
      </c>
      <c r="J46" s="1">
        <v>3</v>
      </c>
      <c r="K46" s="1">
        <v>3.5</v>
      </c>
      <c r="L46" s="1">
        <v>3</v>
      </c>
    </row>
    <row r="47" spans="1:12" x14ac:dyDescent="0.25">
      <c r="A47" t="s">
        <v>533</v>
      </c>
      <c r="B47" t="s">
        <v>683</v>
      </c>
      <c r="C47" t="str">
        <f t="shared" si="0"/>
        <v>MARTINAbigael</v>
      </c>
      <c r="D47" t="s">
        <v>1259</v>
      </c>
      <c r="E47" s="1">
        <v>17</v>
      </c>
      <c r="F47" s="1">
        <v>2.5</v>
      </c>
      <c r="G47" s="1">
        <v>2.5</v>
      </c>
      <c r="H47" s="1">
        <v>2.5</v>
      </c>
      <c r="I47" s="1">
        <v>3</v>
      </c>
      <c r="J47" s="1">
        <v>3</v>
      </c>
      <c r="K47" s="1">
        <v>3.5</v>
      </c>
      <c r="L47" s="1">
        <v>0</v>
      </c>
    </row>
    <row r="48" spans="1:12" x14ac:dyDescent="0.25">
      <c r="A48" t="s">
        <v>646</v>
      </c>
      <c r="B48" t="s">
        <v>645</v>
      </c>
      <c r="C48" t="str">
        <f t="shared" si="0"/>
        <v>JACQUESAlix</v>
      </c>
      <c r="D48" t="s">
        <v>1260</v>
      </c>
      <c r="E48" s="1">
        <v>20</v>
      </c>
      <c r="F48" s="1">
        <v>2.5</v>
      </c>
      <c r="G48" s="1">
        <v>2.5</v>
      </c>
      <c r="H48" s="1">
        <v>2.5</v>
      </c>
      <c r="I48" s="1">
        <v>3</v>
      </c>
      <c r="J48" s="1">
        <v>3</v>
      </c>
      <c r="K48" s="1">
        <v>3.5</v>
      </c>
      <c r="L48" s="1">
        <v>3</v>
      </c>
    </row>
    <row r="49" spans="1:12" x14ac:dyDescent="0.25">
      <c r="A49" t="s">
        <v>112</v>
      </c>
      <c r="B49" t="s">
        <v>113</v>
      </c>
      <c r="C49" t="str">
        <f t="shared" si="0"/>
        <v>TAPPRESTLily</v>
      </c>
      <c r="D49" t="s">
        <v>1261</v>
      </c>
      <c r="E49" s="1">
        <v>14.5</v>
      </c>
      <c r="F49" s="1">
        <v>0</v>
      </c>
      <c r="G49" s="1">
        <v>2.5</v>
      </c>
      <c r="H49" s="1">
        <v>2.5</v>
      </c>
      <c r="I49" s="1">
        <v>3</v>
      </c>
      <c r="J49" s="1">
        <v>3</v>
      </c>
      <c r="K49" s="1">
        <v>3.5</v>
      </c>
      <c r="L49" s="1">
        <v>0</v>
      </c>
    </row>
    <row r="50" spans="1:12" x14ac:dyDescent="0.25">
      <c r="A50" t="s">
        <v>736</v>
      </c>
      <c r="B50" t="s">
        <v>735</v>
      </c>
      <c r="C50" t="str">
        <f t="shared" si="0"/>
        <v>VITTABrad</v>
      </c>
      <c r="D50" t="s">
        <v>1262</v>
      </c>
      <c r="E50" s="1">
        <v>12</v>
      </c>
      <c r="F50" s="1">
        <v>0</v>
      </c>
      <c r="G50" s="1">
        <v>2.5</v>
      </c>
      <c r="H50" s="1">
        <v>0</v>
      </c>
      <c r="I50" s="1">
        <v>3</v>
      </c>
      <c r="J50" s="1">
        <v>0</v>
      </c>
      <c r="K50" s="1">
        <v>3.5</v>
      </c>
      <c r="L50" s="1">
        <v>3</v>
      </c>
    </row>
    <row r="51" spans="1:12" x14ac:dyDescent="0.25">
      <c r="A51" t="s">
        <v>625</v>
      </c>
      <c r="B51" t="s">
        <v>450</v>
      </c>
      <c r="C51" t="str">
        <f t="shared" si="0"/>
        <v>GENTIENFlavie</v>
      </c>
      <c r="D51" t="s">
        <v>1131</v>
      </c>
      <c r="E51" s="1">
        <v>6</v>
      </c>
      <c r="F51" s="1">
        <v>0</v>
      </c>
      <c r="G51" s="1">
        <v>0</v>
      </c>
      <c r="H51" s="1">
        <v>0</v>
      </c>
      <c r="I51" s="1">
        <v>3</v>
      </c>
      <c r="J51" s="1">
        <v>3</v>
      </c>
      <c r="K51" s="1">
        <v>0</v>
      </c>
      <c r="L51" s="1">
        <v>0</v>
      </c>
    </row>
    <row r="52" spans="1:12" x14ac:dyDescent="0.25">
      <c r="A52" t="s">
        <v>228</v>
      </c>
      <c r="B52" t="s">
        <v>229</v>
      </c>
      <c r="C52" t="str">
        <f t="shared" si="0"/>
        <v>HENINLou</v>
      </c>
      <c r="D52" t="s">
        <v>1125</v>
      </c>
      <c r="E52" s="1">
        <v>17.5</v>
      </c>
      <c r="F52" s="1">
        <v>0</v>
      </c>
      <c r="G52" s="1">
        <v>2.5</v>
      </c>
      <c r="H52" s="1">
        <v>2.5</v>
      </c>
      <c r="I52" s="1">
        <v>3</v>
      </c>
      <c r="J52" s="1">
        <v>3</v>
      </c>
      <c r="K52" s="1">
        <v>3.5</v>
      </c>
      <c r="L52" s="1">
        <v>3</v>
      </c>
    </row>
    <row r="53" spans="1:12" x14ac:dyDescent="0.25">
      <c r="A53" t="s">
        <v>49</v>
      </c>
      <c r="B53" t="s">
        <v>50</v>
      </c>
      <c r="C53" t="str">
        <f t="shared" si="0"/>
        <v>MEUDICCorentin</v>
      </c>
      <c r="D53" t="s">
        <v>1263</v>
      </c>
      <c r="E53" s="1">
        <v>17</v>
      </c>
      <c r="F53" s="1">
        <v>2.5</v>
      </c>
      <c r="G53" s="1">
        <v>2.5</v>
      </c>
      <c r="H53" s="1">
        <v>2.5</v>
      </c>
      <c r="I53" s="1">
        <v>3</v>
      </c>
      <c r="J53" s="1">
        <v>0</v>
      </c>
      <c r="K53" s="1">
        <v>3.5</v>
      </c>
      <c r="L53" s="1">
        <v>3</v>
      </c>
    </row>
    <row r="54" spans="1:12" x14ac:dyDescent="0.25">
      <c r="A54" t="s">
        <v>294</v>
      </c>
      <c r="B54" t="s">
        <v>15</v>
      </c>
      <c r="C54" t="str">
        <f t="shared" si="0"/>
        <v>LEULLIETTERobin</v>
      </c>
      <c r="D54" t="s">
        <v>1084</v>
      </c>
      <c r="E54" s="1">
        <v>14</v>
      </c>
      <c r="F54" s="1">
        <v>2.5</v>
      </c>
      <c r="G54" s="1">
        <v>2.5</v>
      </c>
      <c r="H54" s="1">
        <v>2.5</v>
      </c>
      <c r="I54" s="1">
        <v>0</v>
      </c>
      <c r="J54" s="1">
        <v>3</v>
      </c>
      <c r="K54" s="1">
        <v>3.5</v>
      </c>
      <c r="L54" s="1">
        <v>0</v>
      </c>
    </row>
    <row r="55" spans="1:12" x14ac:dyDescent="0.25">
      <c r="A55" t="s">
        <v>643</v>
      </c>
      <c r="B55" t="s">
        <v>642</v>
      </c>
      <c r="C55" t="str">
        <f t="shared" si="0"/>
        <v>HOQUETJustine</v>
      </c>
      <c r="D55" t="s">
        <v>1264</v>
      </c>
      <c r="E55" s="1">
        <v>12</v>
      </c>
      <c r="F55" s="1">
        <v>2.5</v>
      </c>
      <c r="G55" s="1">
        <v>0</v>
      </c>
      <c r="H55" s="1">
        <v>0</v>
      </c>
      <c r="I55" s="1">
        <v>3</v>
      </c>
      <c r="J55" s="1">
        <v>0</v>
      </c>
      <c r="K55" s="1">
        <v>3.5</v>
      </c>
      <c r="L55" s="1">
        <v>3</v>
      </c>
    </row>
    <row r="56" spans="1:12" x14ac:dyDescent="0.25">
      <c r="A56" t="s">
        <v>618</v>
      </c>
      <c r="B56" t="s">
        <v>306</v>
      </c>
      <c r="C56" t="str">
        <f t="shared" si="0"/>
        <v>GAILLARD DE SAINT GERMAINLouis</v>
      </c>
      <c r="D56" t="s">
        <v>1265</v>
      </c>
      <c r="E56" s="1">
        <v>12</v>
      </c>
      <c r="F56" s="1">
        <v>0</v>
      </c>
      <c r="G56" s="1">
        <v>0</v>
      </c>
      <c r="H56" s="1">
        <v>2.5</v>
      </c>
      <c r="I56" s="1">
        <v>3</v>
      </c>
      <c r="J56" s="1">
        <v>3</v>
      </c>
      <c r="K56" s="1">
        <v>3.5</v>
      </c>
      <c r="L56" s="1">
        <v>0</v>
      </c>
    </row>
    <row r="57" spans="1:12" x14ac:dyDescent="0.25">
      <c r="A57" t="s">
        <v>691</v>
      </c>
      <c r="B57" t="s">
        <v>690</v>
      </c>
      <c r="C57" t="str">
        <f t="shared" si="0"/>
        <v>MERCIERMax</v>
      </c>
      <c r="D57" t="s">
        <v>1266</v>
      </c>
      <c r="E57" s="1">
        <v>12</v>
      </c>
      <c r="F57" s="1">
        <v>2.5</v>
      </c>
      <c r="G57" s="1">
        <v>0</v>
      </c>
      <c r="H57" s="1">
        <v>0</v>
      </c>
      <c r="I57" s="1">
        <v>3</v>
      </c>
      <c r="J57" s="1">
        <v>0</v>
      </c>
      <c r="K57" s="1">
        <v>3.5</v>
      </c>
      <c r="L57" s="1">
        <v>3</v>
      </c>
    </row>
    <row r="58" spans="1:12" x14ac:dyDescent="0.25">
      <c r="A58" t="s">
        <v>52</v>
      </c>
      <c r="B58" t="s">
        <v>53</v>
      </c>
      <c r="C58" t="str">
        <f t="shared" si="0"/>
        <v>VANBERTENLeo</v>
      </c>
      <c r="D58" t="s">
        <v>1129</v>
      </c>
      <c r="E58" s="1">
        <v>11</v>
      </c>
      <c r="F58" s="1">
        <v>2.5</v>
      </c>
      <c r="G58" s="1">
        <v>2.5</v>
      </c>
      <c r="H58" s="1">
        <v>0</v>
      </c>
      <c r="I58" s="1">
        <v>3</v>
      </c>
      <c r="J58" s="1">
        <v>0</v>
      </c>
      <c r="K58" s="1">
        <v>0</v>
      </c>
      <c r="L58" s="1">
        <v>3</v>
      </c>
    </row>
    <row r="59" spans="1:12" x14ac:dyDescent="0.25">
      <c r="A59" t="s">
        <v>700</v>
      </c>
      <c r="B59" t="s">
        <v>427</v>
      </c>
      <c r="C59" t="str">
        <f t="shared" si="0"/>
        <v>PILLETBlandine</v>
      </c>
      <c r="D59" t="s">
        <v>1267</v>
      </c>
      <c r="E59" s="1">
        <v>11</v>
      </c>
      <c r="F59" s="1">
        <v>2.5</v>
      </c>
      <c r="G59" s="1">
        <v>0</v>
      </c>
      <c r="H59" s="1">
        <v>2.5</v>
      </c>
      <c r="I59" s="1">
        <v>0</v>
      </c>
      <c r="J59" s="1">
        <v>3</v>
      </c>
      <c r="K59" s="1">
        <v>0</v>
      </c>
      <c r="L59" s="1">
        <v>3</v>
      </c>
    </row>
    <row r="60" spans="1:12" x14ac:dyDescent="0.25">
      <c r="A60" t="s">
        <v>255</v>
      </c>
      <c r="B60" t="s">
        <v>256</v>
      </c>
      <c r="C60" t="str">
        <f t="shared" si="0"/>
        <v>GRISLAINThomas</v>
      </c>
      <c r="D60" t="s">
        <v>1128</v>
      </c>
      <c r="E60" s="1">
        <v>16.5</v>
      </c>
      <c r="F60" s="1">
        <v>2.5</v>
      </c>
      <c r="G60" s="1">
        <v>2.5</v>
      </c>
      <c r="H60" s="1">
        <v>2.5</v>
      </c>
      <c r="I60" s="1">
        <v>3</v>
      </c>
      <c r="J60" s="1">
        <v>3</v>
      </c>
      <c r="K60" s="1">
        <v>0</v>
      </c>
      <c r="L60" s="1">
        <v>3</v>
      </c>
    </row>
    <row r="61" spans="1:12" x14ac:dyDescent="0.25">
      <c r="A61" t="s">
        <v>697</v>
      </c>
      <c r="B61" t="s">
        <v>696</v>
      </c>
      <c r="C61" t="str">
        <f t="shared" si="0"/>
        <v>NOLLET-PROISYLaurelenn</v>
      </c>
      <c r="D61" t="s">
        <v>1268</v>
      </c>
      <c r="E61" s="1">
        <v>11.5</v>
      </c>
      <c r="F61" s="1">
        <v>2.5</v>
      </c>
      <c r="G61" s="1">
        <v>2.5</v>
      </c>
      <c r="H61" s="1">
        <v>0</v>
      </c>
      <c r="I61" s="1">
        <v>0</v>
      </c>
      <c r="J61" s="1">
        <v>3</v>
      </c>
      <c r="K61" s="1">
        <v>3.5</v>
      </c>
      <c r="L61" s="1">
        <v>0</v>
      </c>
    </row>
    <row r="62" spans="1:12" x14ac:dyDescent="0.25">
      <c r="A62" t="s">
        <v>703</v>
      </c>
      <c r="B62" t="s">
        <v>557</v>
      </c>
      <c r="C62" t="str">
        <f t="shared" si="0"/>
        <v>PORTEMANNathan</v>
      </c>
      <c r="D62" t="s">
        <v>1269</v>
      </c>
      <c r="E62" s="1">
        <v>13.5</v>
      </c>
      <c r="F62" s="1">
        <v>2.5</v>
      </c>
      <c r="G62" s="1">
        <v>2.5</v>
      </c>
      <c r="H62" s="1">
        <v>2.5</v>
      </c>
      <c r="I62" s="1">
        <v>0</v>
      </c>
      <c r="J62" s="1">
        <v>3</v>
      </c>
      <c r="K62" s="1">
        <v>0</v>
      </c>
      <c r="L62" s="1">
        <v>3</v>
      </c>
    </row>
    <row r="63" spans="1:12" x14ac:dyDescent="0.25">
      <c r="A63" t="s">
        <v>640</v>
      </c>
      <c r="B63" t="s">
        <v>639</v>
      </c>
      <c r="C63" t="str">
        <f t="shared" si="0"/>
        <v>HAMOTPriscille</v>
      </c>
      <c r="D63" t="s">
        <v>1270</v>
      </c>
      <c r="E63" s="1">
        <v>6</v>
      </c>
      <c r="F63" s="1">
        <v>2.5</v>
      </c>
      <c r="G63" s="1">
        <v>0</v>
      </c>
      <c r="H63" s="1">
        <v>0</v>
      </c>
      <c r="I63" s="1">
        <v>0</v>
      </c>
      <c r="J63" s="1">
        <v>0</v>
      </c>
      <c r="K63" s="1">
        <v>3.5</v>
      </c>
      <c r="L63" s="1">
        <v>0</v>
      </c>
    </row>
    <row r="64" spans="1:12" x14ac:dyDescent="0.25">
      <c r="A64" t="s">
        <v>291</v>
      </c>
      <c r="B64" t="s">
        <v>292</v>
      </c>
      <c r="C64" t="str">
        <f t="shared" si="0"/>
        <v>ARNOULTEsteban</v>
      </c>
      <c r="D64" t="s">
        <v>1271</v>
      </c>
      <c r="E64" s="1">
        <v>8.5</v>
      </c>
      <c r="F64" s="1">
        <v>0</v>
      </c>
      <c r="G64" s="1">
        <v>2.5</v>
      </c>
      <c r="H64" s="1">
        <v>0</v>
      </c>
      <c r="I64" s="1">
        <v>0</v>
      </c>
      <c r="J64" s="1">
        <v>3</v>
      </c>
      <c r="K64" s="1">
        <v>0</v>
      </c>
      <c r="L64" s="1">
        <v>3</v>
      </c>
    </row>
    <row r="65" spans="1:12" x14ac:dyDescent="0.25">
      <c r="A65" t="s">
        <v>566</v>
      </c>
      <c r="B65" t="s">
        <v>256</v>
      </c>
      <c r="C65" t="str">
        <f t="shared" si="0"/>
        <v>BERTEAUThomas</v>
      </c>
      <c r="D65" t="s">
        <v>1272</v>
      </c>
      <c r="E65" s="1">
        <v>9</v>
      </c>
      <c r="F65" s="1">
        <v>0</v>
      </c>
      <c r="G65" s="1">
        <v>2.5</v>
      </c>
      <c r="H65" s="1">
        <v>0</v>
      </c>
      <c r="I65" s="1">
        <v>0</v>
      </c>
      <c r="J65" s="1">
        <v>0</v>
      </c>
      <c r="K65" s="1">
        <v>3.5</v>
      </c>
      <c r="L65" s="1">
        <v>3</v>
      </c>
    </row>
    <row r="66" spans="1:12" x14ac:dyDescent="0.25">
      <c r="A66" t="s">
        <v>688</v>
      </c>
      <c r="B66" t="s">
        <v>687</v>
      </c>
      <c r="C66" t="str">
        <f t="shared" si="0"/>
        <v>MEFFRECalixte</v>
      </c>
      <c r="D66" t="s">
        <v>1273</v>
      </c>
      <c r="E66" s="1">
        <v>13.5</v>
      </c>
      <c r="F66" s="1">
        <v>2.5</v>
      </c>
      <c r="G66" s="1">
        <v>2.5</v>
      </c>
      <c r="H66" s="1">
        <v>2.5</v>
      </c>
      <c r="I66" s="1">
        <v>3</v>
      </c>
      <c r="J66" s="1">
        <v>3</v>
      </c>
      <c r="K66" s="1">
        <v>0</v>
      </c>
      <c r="L66" s="1">
        <v>0</v>
      </c>
    </row>
    <row r="67" spans="1:12" x14ac:dyDescent="0.25">
      <c r="A67" t="s">
        <v>153</v>
      </c>
      <c r="B67" t="s">
        <v>44</v>
      </c>
      <c r="C67" t="str">
        <f t="shared" ref="C67:C103" si="1">A67&amp;B67</f>
        <v>OLIVIERCamille</v>
      </c>
      <c r="D67" t="s">
        <v>1274</v>
      </c>
      <c r="E67" s="1">
        <v>5.5</v>
      </c>
      <c r="F67" s="1">
        <v>0</v>
      </c>
      <c r="G67" s="1">
        <v>2.5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</row>
    <row r="68" spans="1:12" x14ac:dyDescent="0.25">
      <c r="A68" t="s">
        <v>670</v>
      </c>
      <c r="B68" t="s">
        <v>669</v>
      </c>
      <c r="C68" t="str">
        <f t="shared" si="1"/>
        <v>LE POGAMMatheo</v>
      </c>
      <c r="D68" t="s">
        <v>1135</v>
      </c>
      <c r="E68" s="1">
        <v>17.5</v>
      </c>
      <c r="F68" s="1">
        <v>0</v>
      </c>
      <c r="G68" s="1">
        <v>2.5</v>
      </c>
      <c r="H68" s="1">
        <v>2.5</v>
      </c>
      <c r="I68" s="1">
        <v>3</v>
      </c>
      <c r="J68" s="1">
        <v>3</v>
      </c>
      <c r="K68" s="1">
        <v>3.5</v>
      </c>
      <c r="L68" s="1">
        <v>3</v>
      </c>
    </row>
    <row r="69" spans="1:12" x14ac:dyDescent="0.25">
      <c r="A69" t="s">
        <v>61</v>
      </c>
      <c r="B69" t="s">
        <v>62</v>
      </c>
      <c r="C69" t="str">
        <f t="shared" si="1"/>
        <v>WROLYK-LHERMITTEHugo</v>
      </c>
      <c r="D69" t="s">
        <v>1122</v>
      </c>
      <c r="E69" s="1">
        <v>12</v>
      </c>
      <c r="F69" s="1">
        <v>2.5</v>
      </c>
      <c r="G69" s="1">
        <v>0</v>
      </c>
      <c r="H69" s="1">
        <v>0</v>
      </c>
      <c r="I69" s="1">
        <v>0</v>
      </c>
      <c r="J69" s="1">
        <v>3</v>
      </c>
      <c r="K69" s="1">
        <v>3.5</v>
      </c>
      <c r="L69" s="1">
        <v>3</v>
      </c>
    </row>
    <row r="70" spans="1:12" x14ac:dyDescent="0.25">
      <c r="A70" t="s">
        <v>115</v>
      </c>
      <c r="B70" t="s">
        <v>116</v>
      </c>
      <c r="C70" t="str">
        <f t="shared" si="1"/>
        <v>PECOURTBertille</v>
      </c>
      <c r="D70" t="s">
        <v>1063</v>
      </c>
      <c r="E70" s="1">
        <v>5</v>
      </c>
      <c r="F70" s="1">
        <v>2.5</v>
      </c>
      <c r="G70" s="1">
        <v>0</v>
      </c>
      <c r="H70" s="1">
        <v>2.5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641</v>
      </c>
      <c r="B71" t="s">
        <v>474</v>
      </c>
      <c r="C71" t="str">
        <f t="shared" si="1"/>
        <v>HEUSSEVictorien</v>
      </c>
      <c r="D71" t="s">
        <v>1275</v>
      </c>
      <c r="E71" s="1">
        <v>6.5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3.5</v>
      </c>
      <c r="L71" s="1">
        <v>3</v>
      </c>
    </row>
    <row r="72" spans="1:12" x14ac:dyDescent="0.25">
      <c r="A72" t="s">
        <v>40</v>
      </c>
      <c r="B72" t="s">
        <v>41</v>
      </c>
      <c r="C72" t="str">
        <f t="shared" si="1"/>
        <v>STERINValentin</v>
      </c>
      <c r="D72" t="s">
        <v>1276</v>
      </c>
      <c r="E72" s="1">
        <v>17</v>
      </c>
      <c r="F72" s="1">
        <v>2.5</v>
      </c>
      <c r="G72" s="1">
        <v>2.5</v>
      </c>
      <c r="H72" s="1">
        <v>2.5</v>
      </c>
      <c r="I72" s="1">
        <v>3</v>
      </c>
      <c r="J72" s="1">
        <v>3</v>
      </c>
      <c r="K72" s="1">
        <v>3.5</v>
      </c>
      <c r="L72" s="1">
        <v>0</v>
      </c>
    </row>
    <row r="73" spans="1:12" x14ac:dyDescent="0.25">
      <c r="A73" t="s">
        <v>560</v>
      </c>
      <c r="B73" t="s">
        <v>559</v>
      </c>
      <c r="C73" t="str">
        <f t="shared" si="1"/>
        <v>BARBIEREliot</v>
      </c>
      <c r="D73" t="s">
        <v>1277</v>
      </c>
      <c r="E73" s="1">
        <v>17</v>
      </c>
      <c r="F73" s="1">
        <v>2.5</v>
      </c>
      <c r="G73" s="1">
        <v>2.5</v>
      </c>
      <c r="H73" s="1">
        <v>2.5</v>
      </c>
      <c r="I73" s="1">
        <v>3</v>
      </c>
      <c r="J73" s="1">
        <v>3</v>
      </c>
      <c r="K73" s="1">
        <v>3.5</v>
      </c>
      <c r="L73" s="1">
        <v>0</v>
      </c>
    </row>
    <row r="74" spans="1:12" x14ac:dyDescent="0.25">
      <c r="A74" t="s">
        <v>139</v>
      </c>
      <c r="B74" t="s">
        <v>140</v>
      </c>
      <c r="C74" t="str">
        <f t="shared" si="1"/>
        <v>VINCANTManon</v>
      </c>
      <c r="D74" t="s">
        <v>1137</v>
      </c>
      <c r="E74" s="1">
        <v>9</v>
      </c>
      <c r="F74" s="1">
        <v>0</v>
      </c>
      <c r="G74" s="1">
        <v>2.5</v>
      </c>
      <c r="H74" s="1">
        <v>0</v>
      </c>
      <c r="I74" s="1">
        <v>0</v>
      </c>
      <c r="J74" s="1">
        <v>0</v>
      </c>
      <c r="K74" s="1">
        <v>3.5</v>
      </c>
      <c r="L74" s="1">
        <v>3</v>
      </c>
    </row>
    <row r="75" spans="1:12" x14ac:dyDescent="0.25">
      <c r="A75" t="s">
        <v>681</v>
      </c>
      <c r="B75" t="s">
        <v>645</v>
      </c>
      <c r="C75" t="str">
        <f t="shared" si="1"/>
        <v>MARANTAlix</v>
      </c>
      <c r="D75" t="s">
        <v>1119</v>
      </c>
      <c r="E75" s="1">
        <v>11</v>
      </c>
      <c r="F75" s="1">
        <v>2.5</v>
      </c>
      <c r="G75" s="1">
        <v>0</v>
      </c>
      <c r="H75" s="1">
        <v>2.5</v>
      </c>
      <c r="I75" s="1">
        <v>0</v>
      </c>
      <c r="J75" s="1">
        <v>3</v>
      </c>
      <c r="K75" s="1">
        <v>0</v>
      </c>
      <c r="L75" s="1">
        <v>3</v>
      </c>
    </row>
    <row r="76" spans="1:12" x14ac:dyDescent="0.25">
      <c r="A76" t="s">
        <v>151</v>
      </c>
      <c r="B76" t="s">
        <v>41</v>
      </c>
      <c r="C76" t="str">
        <f t="shared" si="1"/>
        <v>NORMANDValentin</v>
      </c>
      <c r="D76" t="s">
        <v>1278</v>
      </c>
      <c r="E76" s="1">
        <v>12</v>
      </c>
      <c r="F76" s="1">
        <v>0</v>
      </c>
      <c r="G76" s="1">
        <v>2.5</v>
      </c>
      <c r="H76" s="1">
        <v>0</v>
      </c>
      <c r="I76" s="1">
        <v>3</v>
      </c>
      <c r="J76" s="1">
        <v>0</v>
      </c>
      <c r="K76" s="1">
        <v>3.5</v>
      </c>
      <c r="L76" s="1">
        <v>3</v>
      </c>
    </row>
    <row r="77" spans="1:12" x14ac:dyDescent="0.25">
      <c r="A77" t="s">
        <v>201</v>
      </c>
      <c r="B77" t="s">
        <v>202</v>
      </c>
      <c r="C77" t="str">
        <f t="shared" si="1"/>
        <v>HARIR-FOROUCHAugustin</v>
      </c>
      <c r="D77" t="s">
        <v>1102</v>
      </c>
      <c r="E77" s="1">
        <v>11.5</v>
      </c>
      <c r="F77" s="1">
        <v>2.5</v>
      </c>
      <c r="G77" s="1">
        <v>0</v>
      </c>
      <c r="H77" s="1">
        <v>2.5</v>
      </c>
      <c r="I77" s="1">
        <v>0</v>
      </c>
      <c r="J77" s="1">
        <v>3</v>
      </c>
      <c r="K77" s="1">
        <v>3.5</v>
      </c>
      <c r="L77" s="1">
        <v>0</v>
      </c>
    </row>
    <row r="78" spans="1:12" x14ac:dyDescent="0.25">
      <c r="A78" t="s">
        <v>122</v>
      </c>
      <c r="B78" t="s">
        <v>123</v>
      </c>
      <c r="C78" t="str">
        <f t="shared" si="1"/>
        <v>MOUSNIERAmbre</v>
      </c>
      <c r="D78" t="s">
        <v>1279</v>
      </c>
      <c r="E78" s="1">
        <v>14.5</v>
      </c>
      <c r="F78" s="1">
        <v>0</v>
      </c>
      <c r="G78" s="1">
        <v>2.5</v>
      </c>
      <c r="H78" s="1">
        <v>2.5</v>
      </c>
      <c r="I78" s="1">
        <v>3</v>
      </c>
      <c r="J78" s="1">
        <v>3</v>
      </c>
      <c r="K78" s="1">
        <v>3.5</v>
      </c>
      <c r="L78" s="1">
        <v>0</v>
      </c>
    </row>
    <row r="79" spans="1:12" x14ac:dyDescent="0.25">
      <c r="A79" t="s">
        <v>485</v>
      </c>
      <c r="B79" t="s">
        <v>486</v>
      </c>
      <c r="C79" t="str">
        <f t="shared" si="1"/>
        <v>LE HANNIERDea</v>
      </c>
      <c r="D79" t="s">
        <v>1280</v>
      </c>
      <c r="E79" s="1">
        <v>5</v>
      </c>
      <c r="F79" s="1">
        <v>0</v>
      </c>
      <c r="G79" s="1">
        <v>2.5</v>
      </c>
      <c r="H79" s="1">
        <v>2.5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613</v>
      </c>
      <c r="B80" t="s">
        <v>238</v>
      </c>
      <c r="C80" t="str">
        <f t="shared" si="1"/>
        <v>FAYOLVictor</v>
      </c>
      <c r="D80" t="s">
        <v>1124</v>
      </c>
      <c r="E80" s="1">
        <v>11.5</v>
      </c>
      <c r="F80" s="1">
        <v>2.5</v>
      </c>
      <c r="G80" s="1">
        <v>2.5</v>
      </c>
      <c r="H80" s="1">
        <v>0</v>
      </c>
      <c r="I80" s="1">
        <v>0</v>
      </c>
      <c r="J80" s="1">
        <v>3</v>
      </c>
      <c r="K80" s="1">
        <v>3.5</v>
      </c>
      <c r="L80" s="1">
        <v>0</v>
      </c>
    </row>
    <row r="81" spans="1:12" x14ac:dyDescent="0.25">
      <c r="A81" t="s">
        <v>593</v>
      </c>
      <c r="B81" t="s">
        <v>116</v>
      </c>
      <c r="C81" t="str">
        <f t="shared" si="1"/>
        <v>DE MULLOT DE VILLENAUTBertille</v>
      </c>
      <c r="D81" t="s">
        <v>1132</v>
      </c>
      <c r="E81" s="1">
        <v>20</v>
      </c>
      <c r="F81" s="1">
        <v>2.5</v>
      </c>
      <c r="G81" s="1">
        <v>2.5</v>
      </c>
      <c r="H81" s="1">
        <v>2.5</v>
      </c>
      <c r="I81" s="1">
        <v>3</v>
      </c>
      <c r="J81" s="1">
        <v>3</v>
      </c>
      <c r="K81" s="1">
        <v>3.5</v>
      </c>
      <c r="L81" s="1">
        <v>3</v>
      </c>
    </row>
    <row r="82" spans="1:12" x14ac:dyDescent="0.25">
      <c r="A82" t="s">
        <v>240</v>
      </c>
      <c r="B82" t="s">
        <v>62</v>
      </c>
      <c r="C82" t="str">
        <f t="shared" si="1"/>
        <v>CARETTEHugo</v>
      </c>
      <c r="D82" t="s">
        <v>1100</v>
      </c>
      <c r="E82" s="1">
        <v>8</v>
      </c>
      <c r="F82" s="1">
        <v>2.5</v>
      </c>
      <c r="G82" s="1">
        <v>0</v>
      </c>
      <c r="H82" s="1">
        <v>2.5</v>
      </c>
      <c r="I82" s="1">
        <v>0</v>
      </c>
      <c r="J82" s="1">
        <v>0</v>
      </c>
      <c r="K82" s="1">
        <v>0</v>
      </c>
      <c r="L82" s="1">
        <v>3</v>
      </c>
    </row>
    <row r="83" spans="1:12" x14ac:dyDescent="0.25">
      <c r="A83" t="s">
        <v>606</v>
      </c>
      <c r="B83" t="s">
        <v>605</v>
      </c>
      <c r="C83" t="str">
        <f t="shared" si="1"/>
        <v>DUMINYMarc</v>
      </c>
      <c r="D83" t="s">
        <v>1281</v>
      </c>
      <c r="E83" s="1">
        <v>10.5</v>
      </c>
      <c r="F83" s="1">
        <v>2.5</v>
      </c>
      <c r="G83" s="1">
        <v>2.5</v>
      </c>
      <c r="H83" s="1">
        <v>2.5</v>
      </c>
      <c r="I83" s="1">
        <v>0</v>
      </c>
      <c r="J83" s="1">
        <v>3</v>
      </c>
      <c r="K83" s="1">
        <v>0</v>
      </c>
      <c r="L83" s="1">
        <v>0</v>
      </c>
    </row>
    <row r="84" spans="1:12" x14ac:dyDescent="0.25">
      <c r="A84" t="s">
        <v>686</v>
      </c>
      <c r="B84" t="s">
        <v>685</v>
      </c>
      <c r="C84" t="str">
        <f t="shared" si="1"/>
        <v>MAYOTLenna</v>
      </c>
      <c r="D84" t="s">
        <v>1282</v>
      </c>
      <c r="E84" s="1">
        <v>10.5</v>
      </c>
      <c r="F84" s="1">
        <v>2.5</v>
      </c>
      <c r="G84" s="1">
        <v>2.5</v>
      </c>
      <c r="H84" s="1">
        <v>2.5</v>
      </c>
      <c r="I84" s="1">
        <v>0</v>
      </c>
      <c r="J84" s="1">
        <v>3</v>
      </c>
      <c r="K84" s="1">
        <v>0</v>
      </c>
      <c r="L84" s="1">
        <v>0</v>
      </c>
    </row>
    <row r="85" spans="1:12" x14ac:dyDescent="0.25">
      <c r="A85" t="s">
        <v>97</v>
      </c>
      <c r="B85" t="s">
        <v>32</v>
      </c>
      <c r="C85" t="str">
        <f t="shared" si="1"/>
        <v>LANGLETJean</v>
      </c>
      <c r="D85" t="s">
        <v>1283</v>
      </c>
      <c r="E85" s="1">
        <v>12</v>
      </c>
      <c r="F85" s="1">
        <v>2.5</v>
      </c>
      <c r="G85" s="1">
        <v>0</v>
      </c>
      <c r="H85" s="1">
        <v>0</v>
      </c>
      <c r="I85" s="1">
        <v>3</v>
      </c>
      <c r="J85" s="1">
        <v>0</v>
      </c>
      <c r="K85" s="1">
        <v>3.5</v>
      </c>
      <c r="L85" s="1">
        <v>3</v>
      </c>
    </row>
    <row r="86" spans="1:12" x14ac:dyDescent="0.25">
      <c r="A86" t="s">
        <v>648</v>
      </c>
      <c r="B86" t="s">
        <v>647</v>
      </c>
      <c r="C86" t="str">
        <f t="shared" si="1"/>
        <v>JOOSEloi</v>
      </c>
      <c r="D86" t="s">
        <v>1284</v>
      </c>
      <c r="E86" s="1">
        <v>12</v>
      </c>
      <c r="F86" s="1">
        <v>0</v>
      </c>
      <c r="G86" s="1">
        <v>0</v>
      </c>
      <c r="H86" s="1">
        <v>2.5</v>
      </c>
      <c r="I86" s="1">
        <v>0</v>
      </c>
      <c r="J86" s="1">
        <v>3</v>
      </c>
      <c r="K86" s="1">
        <v>3.5</v>
      </c>
      <c r="L86" s="1">
        <v>3</v>
      </c>
    </row>
    <row r="87" spans="1:12" x14ac:dyDescent="0.25">
      <c r="A87" t="s">
        <v>252</v>
      </c>
      <c r="B87" t="s">
        <v>253</v>
      </c>
      <c r="C87" t="str">
        <f t="shared" si="1"/>
        <v>HERMANTAnaelle</v>
      </c>
      <c r="D87" t="s">
        <v>1080</v>
      </c>
      <c r="E87" s="1">
        <v>8.5</v>
      </c>
      <c r="F87" s="1">
        <v>0</v>
      </c>
      <c r="G87" s="1">
        <v>0</v>
      </c>
      <c r="H87" s="1">
        <v>2.5</v>
      </c>
      <c r="I87" s="1">
        <v>3</v>
      </c>
      <c r="J87" s="1">
        <v>3</v>
      </c>
      <c r="K87" s="1">
        <v>0</v>
      </c>
      <c r="L87" s="1">
        <v>0</v>
      </c>
    </row>
    <row r="88" spans="1:12" x14ac:dyDescent="0.25">
      <c r="A88" t="s">
        <v>490</v>
      </c>
      <c r="B88" t="s">
        <v>129</v>
      </c>
      <c r="C88" t="str">
        <f t="shared" si="1"/>
        <v>COUTADEURMarie</v>
      </c>
      <c r="D88" t="s">
        <v>1285</v>
      </c>
      <c r="E88" s="1">
        <v>8</v>
      </c>
      <c r="F88" s="1">
        <v>2.5</v>
      </c>
      <c r="G88" s="1">
        <v>2.5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</row>
    <row r="89" spans="1:12" x14ac:dyDescent="0.25">
      <c r="A89" t="s">
        <v>549</v>
      </c>
      <c r="B89" t="s">
        <v>548</v>
      </c>
      <c r="C89" t="str">
        <f t="shared" si="1"/>
        <v>ABADIECaroline</v>
      </c>
      <c r="D89" t="s">
        <v>1127</v>
      </c>
      <c r="E89" s="1">
        <v>11.5</v>
      </c>
      <c r="F89" s="1">
        <v>2.5</v>
      </c>
      <c r="G89" s="1">
        <v>2.5</v>
      </c>
      <c r="H89" s="1">
        <v>0</v>
      </c>
      <c r="I89" s="1">
        <v>0</v>
      </c>
      <c r="J89" s="1">
        <v>0</v>
      </c>
      <c r="K89" s="1">
        <v>3.5</v>
      </c>
      <c r="L89" s="1">
        <v>3</v>
      </c>
    </row>
    <row r="90" spans="1:12" x14ac:dyDescent="0.25">
      <c r="A90" t="s">
        <v>325</v>
      </c>
      <c r="B90" t="s">
        <v>326</v>
      </c>
      <c r="C90" t="str">
        <f t="shared" si="1"/>
        <v>BOSTYNMaewan</v>
      </c>
      <c r="D90" t="s">
        <v>1086</v>
      </c>
      <c r="E90" s="1">
        <v>17</v>
      </c>
      <c r="F90" s="1">
        <v>2.5</v>
      </c>
      <c r="G90" s="1">
        <v>2.5</v>
      </c>
      <c r="H90" s="1">
        <v>2.5</v>
      </c>
      <c r="I90" s="1">
        <v>3</v>
      </c>
      <c r="J90" s="1">
        <v>0</v>
      </c>
      <c r="K90" s="1">
        <v>3.5</v>
      </c>
      <c r="L90" s="1">
        <v>3</v>
      </c>
    </row>
    <row r="91" spans="1:12" x14ac:dyDescent="0.25">
      <c r="A91" t="s">
        <v>578</v>
      </c>
      <c r="B91" t="s">
        <v>22</v>
      </c>
      <c r="C91" t="str">
        <f t="shared" si="1"/>
        <v>CELISSEAntoine</v>
      </c>
      <c r="D91" t="s">
        <v>1069</v>
      </c>
      <c r="E91" s="1">
        <v>6</v>
      </c>
      <c r="F91" s="1">
        <v>0</v>
      </c>
      <c r="G91" s="1">
        <v>0</v>
      </c>
      <c r="H91" s="1">
        <v>0</v>
      </c>
      <c r="I91" s="1">
        <v>3</v>
      </c>
      <c r="J91" s="1">
        <v>3</v>
      </c>
      <c r="K91" s="1">
        <v>0</v>
      </c>
      <c r="L91" s="1">
        <v>0</v>
      </c>
    </row>
    <row r="92" spans="1:12" x14ac:dyDescent="0.25">
      <c r="A92" t="s">
        <v>407</v>
      </c>
      <c r="B92" t="s">
        <v>408</v>
      </c>
      <c r="C92" t="str">
        <f t="shared" si="1"/>
        <v>BAILLETJeremy</v>
      </c>
      <c r="D92" t="s">
        <v>1096</v>
      </c>
      <c r="E92" s="1">
        <v>15</v>
      </c>
      <c r="F92" s="1">
        <v>0</v>
      </c>
      <c r="G92" s="1">
        <v>2.5</v>
      </c>
      <c r="H92" s="1">
        <v>0</v>
      </c>
      <c r="I92" s="1">
        <v>3</v>
      </c>
      <c r="J92" s="1">
        <v>3</v>
      </c>
      <c r="K92" s="1">
        <v>3.5</v>
      </c>
      <c r="L92" s="1">
        <v>3</v>
      </c>
    </row>
    <row r="93" spans="1:12" x14ac:dyDescent="0.25">
      <c r="A93" t="s">
        <v>180</v>
      </c>
      <c r="B93" t="s">
        <v>181</v>
      </c>
      <c r="C93" t="str">
        <f t="shared" si="1"/>
        <v>ENTINGERGregoire</v>
      </c>
      <c r="D93" t="s">
        <v>1106</v>
      </c>
      <c r="E93" s="1">
        <v>14</v>
      </c>
      <c r="F93" s="1">
        <v>0</v>
      </c>
      <c r="G93" s="1">
        <v>2.5</v>
      </c>
      <c r="H93" s="1">
        <v>2.5</v>
      </c>
      <c r="I93" s="1">
        <v>3</v>
      </c>
      <c r="J93" s="1">
        <v>3</v>
      </c>
      <c r="K93" s="1" t="s">
        <v>24</v>
      </c>
      <c r="L93" s="1">
        <v>3</v>
      </c>
    </row>
    <row r="94" spans="1:12" x14ac:dyDescent="0.25">
      <c r="A94" t="s">
        <v>620</v>
      </c>
      <c r="B94" t="s">
        <v>74</v>
      </c>
      <c r="C94" t="str">
        <f t="shared" si="1"/>
        <v>GARNERYLucie</v>
      </c>
      <c r="D94" t="s">
        <v>1136</v>
      </c>
      <c r="E94" s="1">
        <v>14.5</v>
      </c>
      <c r="F94" s="1">
        <v>0</v>
      </c>
      <c r="G94" s="1">
        <v>2.5</v>
      </c>
      <c r="H94" s="1">
        <v>2.5</v>
      </c>
      <c r="I94" s="1">
        <v>0</v>
      </c>
      <c r="J94" s="1">
        <v>3</v>
      </c>
      <c r="K94" s="1">
        <v>3.5</v>
      </c>
      <c r="L94" s="1">
        <v>3</v>
      </c>
    </row>
    <row r="95" spans="1:12" x14ac:dyDescent="0.25">
      <c r="A95" t="s">
        <v>604</v>
      </c>
      <c r="B95" t="s">
        <v>238</v>
      </c>
      <c r="C95" t="str">
        <f t="shared" si="1"/>
        <v>DUBOTVictor</v>
      </c>
      <c r="D95" t="s">
        <v>1286</v>
      </c>
      <c r="E95" s="1">
        <v>8</v>
      </c>
      <c r="F95" s="1">
        <v>2.5</v>
      </c>
      <c r="G95" s="1">
        <v>2.5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</row>
    <row r="96" spans="1:12" x14ac:dyDescent="0.25">
      <c r="A96" t="s">
        <v>602</v>
      </c>
      <c r="B96" t="s">
        <v>601</v>
      </c>
      <c r="C96" t="str">
        <f t="shared" si="1"/>
        <v>DE VERGNETTE DE LAMOTTELucas</v>
      </c>
      <c r="D96" t="s">
        <v>1287</v>
      </c>
      <c r="E96" s="1">
        <v>20</v>
      </c>
      <c r="F96" s="1">
        <v>2.5</v>
      </c>
      <c r="G96" s="1">
        <v>2.5</v>
      </c>
      <c r="H96" s="1">
        <v>2.5</v>
      </c>
      <c r="I96" s="1">
        <v>3</v>
      </c>
      <c r="J96" s="1">
        <v>3</v>
      </c>
      <c r="K96" s="1">
        <v>3.5</v>
      </c>
      <c r="L96" s="1">
        <v>3</v>
      </c>
    </row>
    <row r="97" spans="1:12" x14ac:dyDescent="0.25">
      <c r="A97" t="s">
        <v>88</v>
      </c>
      <c r="B97" t="s">
        <v>89</v>
      </c>
      <c r="C97" t="str">
        <f t="shared" si="1"/>
        <v>ROLLANDHeloise</v>
      </c>
      <c r="D97" t="s">
        <v>1118</v>
      </c>
      <c r="E97" s="1">
        <v>17</v>
      </c>
      <c r="F97" s="1">
        <v>2.5</v>
      </c>
      <c r="G97" s="1">
        <v>2.5</v>
      </c>
      <c r="H97" s="1">
        <v>2.5</v>
      </c>
      <c r="I97" s="1">
        <v>3</v>
      </c>
      <c r="J97" s="1">
        <v>3</v>
      </c>
      <c r="K97" s="1">
        <v>3.5</v>
      </c>
      <c r="L97" s="1">
        <v>0</v>
      </c>
    </row>
    <row r="98" spans="1:12" x14ac:dyDescent="0.25">
      <c r="A98" t="s">
        <v>568</v>
      </c>
      <c r="B98" t="s">
        <v>156</v>
      </c>
      <c r="C98" t="str">
        <f t="shared" si="1"/>
        <v>BOEHLEREnzo</v>
      </c>
      <c r="D98" t="s">
        <v>1126</v>
      </c>
      <c r="E98" s="1">
        <v>3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</row>
    <row r="99" spans="1:12" x14ac:dyDescent="0.25">
      <c r="A99" t="s">
        <v>91</v>
      </c>
      <c r="B99" t="s">
        <v>92</v>
      </c>
      <c r="C99" t="str">
        <f t="shared" si="1"/>
        <v>MERCADEREmma</v>
      </c>
      <c r="D99" t="s">
        <v>1065</v>
      </c>
      <c r="E99" s="1">
        <v>10.5</v>
      </c>
      <c r="F99" s="1">
        <v>2.5</v>
      </c>
      <c r="G99" s="1">
        <v>2.5</v>
      </c>
      <c r="H99" s="1">
        <v>2.5</v>
      </c>
      <c r="I99" s="1">
        <v>0</v>
      </c>
      <c r="J99" s="1">
        <v>0</v>
      </c>
      <c r="K99" s="1">
        <v>0</v>
      </c>
      <c r="L99" s="1">
        <v>3</v>
      </c>
    </row>
    <row r="100" spans="1:12" x14ac:dyDescent="0.25">
      <c r="A100" t="s">
        <v>624</v>
      </c>
      <c r="B100" t="s">
        <v>623</v>
      </c>
      <c r="C100" t="str">
        <f t="shared" si="1"/>
        <v>GEATJosselyn</v>
      </c>
      <c r="D100" t="s">
        <v>1288</v>
      </c>
      <c r="E100" s="1">
        <v>13.5</v>
      </c>
      <c r="F100" s="1">
        <v>2.5</v>
      </c>
      <c r="G100" s="1">
        <v>2.5</v>
      </c>
      <c r="H100" s="1">
        <v>2.5</v>
      </c>
      <c r="I100" s="1">
        <v>0</v>
      </c>
      <c r="J100" s="1">
        <v>3</v>
      </c>
      <c r="K100" s="1">
        <v>0</v>
      </c>
      <c r="L100" s="1">
        <v>3</v>
      </c>
    </row>
    <row r="101" spans="1:12" ht="15.75" x14ac:dyDescent="0.25">
      <c r="A101" s="53" t="s">
        <v>555</v>
      </c>
      <c r="B101" s="53" t="s">
        <v>478</v>
      </c>
      <c r="C101" t="str">
        <f t="shared" si="1"/>
        <v>ARGAILLOTNicolas</v>
      </c>
      <c r="D101" s="53" t="s">
        <v>1289</v>
      </c>
      <c r="E101" s="54">
        <v>11</v>
      </c>
      <c r="F101" s="54">
        <v>2.5</v>
      </c>
      <c r="G101" s="54">
        <v>2.5</v>
      </c>
      <c r="H101" s="54">
        <v>0</v>
      </c>
      <c r="I101" s="54">
        <v>3</v>
      </c>
      <c r="J101" s="54">
        <v>3</v>
      </c>
      <c r="K101" s="54">
        <v>0</v>
      </c>
      <c r="L101" s="54">
        <v>0</v>
      </c>
    </row>
    <row r="102" spans="1:12" ht="15.75" x14ac:dyDescent="0.25">
      <c r="A102" s="53" t="s">
        <v>644</v>
      </c>
      <c r="B102" s="53" t="s">
        <v>306</v>
      </c>
      <c r="C102" t="str">
        <f t="shared" si="1"/>
        <v>IMBAULTLouis</v>
      </c>
      <c r="D102" s="53" t="s">
        <v>1219</v>
      </c>
      <c r="E102" s="54">
        <v>6.5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3.5</v>
      </c>
      <c r="L102" s="54">
        <v>3</v>
      </c>
    </row>
    <row r="103" spans="1:12" ht="15.75" x14ac:dyDescent="0.25">
      <c r="A103" s="53" t="s">
        <v>142</v>
      </c>
      <c r="B103" s="53" t="s">
        <v>143</v>
      </c>
      <c r="C103" t="str">
        <f t="shared" si="1"/>
        <v>PAULEliott</v>
      </c>
      <c r="D103" s="53" t="s">
        <v>1110</v>
      </c>
      <c r="E103" s="54">
        <v>10.5</v>
      </c>
      <c r="F103" s="54">
        <v>2.5</v>
      </c>
      <c r="G103" s="54">
        <v>2.5</v>
      </c>
      <c r="H103" s="54">
        <v>2.5</v>
      </c>
      <c r="I103" s="54">
        <v>0</v>
      </c>
      <c r="J103" s="54">
        <v>0</v>
      </c>
      <c r="K103" s="54">
        <v>0</v>
      </c>
      <c r="L103" s="5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7B45-A740-4FE8-A54F-7564E4F84BE0}">
  <sheetPr>
    <tabColor theme="9" tint="0.39997558519241921"/>
  </sheetPr>
  <dimension ref="A1:L58"/>
  <sheetViews>
    <sheetView topLeftCell="A52" workbookViewId="0">
      <selection activeCell="I52" sqref="I5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1060</v>
      </c>
      <c r="E1" t="s">
        <v>4</v>
      </c>
      <c r="F1" t="s">
        <v>412</v>
      </c>
      <c r="G1" t="s">
        <v>413</v>
      </c>
      <c r="H1" t="s">
        <v>7</v>
      </c>
      <c r="I1" t="s">
        <v>414</v>
      </c>
      <c r="J1" t="s">
        <v>9</v>
      </c>
      <c r="K1" t="s">
        <v>415</v>
      </c>
      <c r="L1" t="s">
        <v>416</v>
      </c>
    </row>
    <row r="2" spans="1:12" x14ac:dyDescent="0.25">
      <c r="A2" t="s">
        <v>578</v>
      </c>
      <c r="B2" t="s">
        <v>22</v>
      </c>
      <c r="C2" t="str">
        <f>A2&amp;B2</f>
        <v>CELISSEAntoine</v>
      </c>
      <c r="D2" t="s">
        <v>1069</v>
      </c>
      <c r="E2">
        <v>5.5</v>
      </c>
      <c r="F2">
        <v>0</v>
      </c>
      <c r="G2">
        <v>0</v>
      </c>
      <c r="H2">
        <v>2.5</v>
      </c>
      <c r="I2">
        <v>0</v>
      </c>
      <c r="J2">
        <v>3</v>
      </c>
      <c r="K2">
        <v>0</v>
      </c>
      <c r="L2">
        <v>0</v>
      </c>
    </row>
    <row r="3" spans="1:12" x14ac:dyDescent="0.25">
      <c r="A3" t="s">
        <v>139</v>
      </c>
      <c r="B3" t="s">
        <v>140</v>
      </c>
      <c r="C3" t="str">
        <f t="shared" ref="C3:C58" si="0">A3&amp;B3</f>
        <v>VINCANTManon</v>
      </c>
      <c r="D3" t="s">
        <v>1137</v>
      </c>
      <c r="E3">
        <v>14</v>
      </c>
      <c r="F3">
        <v>2.5</v>
      </c>
      <c r="G3">
        <v>2.5</v>
      </c>
      <c r="H3">
        <v>0</v>
      </c>
      <c r="I3">
        <v>3</v>
      </c>
      <c r="J3">
        <v>3</v>
      </c>
      <c r="K3">
        <v>0</v>
      </c>
      <c r="L3">
        <v>3</v>
      </c>
    </row>
    <row r="4" spans="1:12" x14ac:dyDescent="0.25">
      <c r="A4" t="s">
        <v>657</v>
      </c>
      <c r="B4" t="s">
        <v>656</v>
      </c>
      <c r="C4" t="str">
        <f t="shared" si="0"/>
        <v>LANDSBERG- URIONApolline</v>
      </c>
      <c r="D4" t="s">
        <v>1294</v>
      </c>
      <c r="E4">
        <v>12</v>
      </c>
      <c r="F4">
        <v>2.5</v>
      </c>
      <c r="G4">
        <v>0</v>
      </c>
      <c r="H4">
        <v>0</v>
      </c>
      <c r="I4">
        <v>3</v>
      </c>
      <c r="J4">
        <v>3</v>
      </c>
      <c r="K4">
        <v>3.5</v>
      </c>
      <c r="L4">
        <v>0</v>
      </c>
    </row>
    <row r="5" spans="1:12" x14ac:dyDescent="0.25">
      <c r="A5" t="s">
        <v>568</v>
      </c>
      <c r="B5" t="s">
        <v>156</v>
      </c>
      <c r="C5" t="str">
        <f t="shared" si="0"/>
        <v>BOEHLEREnzo</v>
      </c>
      <c r="D5" t="s">
        <v>1126</v>
      </c>
      <c r="E5">
        <v>14</v>
      </c>
      <c r="F5">
        <v>2.5</v>
      </c>
      <c r="G5">
        <v>2.5</v>
      </c>
      <c r="H5">
        <v>2.5</v>
      </c>
      <c r="I5">
        <v>3</v>
      </c>
      <c r="J5">
        <v>0</v>
      </c>
      <c r="K5">
        <v>3.5</v>
      </c>
      <c r="L5">
        <v>0</v>
      </c>
    </row>
    <row r="6" spans="1:12" x14ac:dyDescent="0.25">
      <c r="A6" t="s">
        <v>223</v>
      </c>
      <c r="B6" t="s">
        <v>224</v>
      </c>
      <c r="C6" t="str">
        <f t="shared" si="0"/>
        <v>DEBOUDTAubin</v>
      </c>
      <c r="D6" t="s">
        <v>1077</v>
      </c>
      <c r="E6">
        <v>8</v>
      </c>
      <c r="F6">
        <v>2.5</v>
      </c>
      <c r="G6">
        <v>0</v>
      </c>
      <c r="H6">
        <v>2.5</v>
      </c>
      <c r="I6">
        <v>3</v>
      </c>
      <c r="J6">
        <v>0</v>
      </c>
      <c r="K6">
        <v>0</v>
      </c>
      <c r="L6">
        <v>0</v>
      </c>
    </row>
    <row r="7" spans="1:12" x14ac:dyDescent="0.25">
      <c r="A7" t="s">
        <v>604</v>
      </c>
      <c r="B7" t="s">
        <v>238</v>
      </c>
      <c r="C7" t="str">
        <f t="shared" si="0"/>
        <v>DUBOTVictor</v>
      </c>
      <c r="D7" t="s">
        <v>1286</v>
      </c>
      <c r="E7">
        <v>11.5</v>
      </c>
      <c r="F7">
        <v>0</v>
      </c>
      <c r="G7">
        <v>2.5</v>
      </c>
      <c r="H7">
        <v>2.5</v>
      </c>
      <c r="I7">
        <v>0</v>
      </c>
      <c r="J7">
        <v>3</v>
      </c>
      <c r="K7">
        <v>3.5</v>
      </c>
      <c r="L7">
        <v>0</v>
      </c>
    </row>
    <row r="8" spans="1:12" x14ac:dyDescent="0.25">
      <c r="A8" t="s">
        <v>196</v>
      </c>
      <c r="B8" t="s">
        <v>197</v>
      </c>
      <c r="C8" t="str">
        <f t="shared" si="0"/>
        <v>DEMESYEnguerrand</v>
      </c>
      <c r="D8" t="s">
        <v>1075</v>
      </c>
      <c r="E8">
        <v>5.5</v>
      </c>
      <c r="F8">
        <v>0</v>
      </c>
      <c r="G8">
        <v>0</v>
      </c>
      <c r="H8">
        <v>2.5</v>
      </c>
      <c r="I8">
        <v>0</v>
      </c>
      <c r="J8">
        <v>3</v>
      </c>
      <c r="K8">
        <v>0</v>
      </c>
      <c r="L8">
        <v>0</v>
      </c>
    </row>
    <row r="9" spans="1:12" x14ac:dyDescent="0.25">
      <c r="A9" t="s">
        <v>234</v>
      </c>
      <c r="B9" t="s">
        <v>235</v>
      </c>
      <c r="C9" t="str">
        <f t="shared" si="0"/>
        <v>HUBERTRonan</v>
      </c>
      <c r="D9" t="s">
        <v>1140</v>
      </c>
      <c r="E9">
        <v>6</v>
      </c>
      <c r="F9">
        <v>0</v>
      </c>
      <c r="G9">
        <v>0</v>
      </c>
      <c r="H9">
        <v>2.5</v>
      </c>
      <c r="I9">
        <v>0</v>
      </c>
      <c r="J9">
        <v>0</v>
      </c>
      <c r="K9">
        <v>3.5</v>
      </c>
      <c r="L9">
        <v>0</v>
      </c>
    </row>
    <row r="10" spans="1:12" x14ac:dyDescent="0.25">
      <c r="A10" t="s">
        <v>600</v>
      </c>
      <c r="B10" t="s">
        <v>221</v>
      </c>
      <c r="C10" t="str">
        <f t="shared" si="0"/>
        <v>DEVASSINEMathis</v>
      </c>
      <c r="D10" t="s">
        <v>1295</v>
      </c>
      <c r="E10">
        <v>14.5</v>
      </c>
      <c r="F10">
        <v>2.5</v>
      </c>
      <c r="G10">
        <v>2.5</v>
      </c>
      <c r="H10">
        <v>0</v>
      </c>
      <c r="I10">
        <v>3</v>
      </c>
      <c r="J10">
        <v>3</v>
      </c>
      <c r="K10">
        <v>3.5</v>
      </c>
      <c r="L10">
        <v>0</v>
      </c>
    </row>
    <row r="11" spans="1:12" x14ac:dyDescent="0.25">
      <c r="A11" t="s">
        <v>240</v>
      </c>
      <c r="B11" t="s">
        <v>62</v>
      </c>
      <c r="C11" t="str">
        <f t="shared" si="0"/>
        <v>CARETTEHugo</v>
      </c>
      <c r="D11" t="s">
        <v>1100</v>
      </c>
      <c r="E11">
        <v>12</v>
      </c>
      <c r="F11">
        <v>0</v>
      </c>
      <c r="G11">
        <v>0</v>
      </c>
      <c r="H11">
        <v>2.5</v>
      </c>
      <c r="I11">
        <v>3</v>
      </c>
      <c r="J11">
        <v>3</v>
      </c>
      <c r="K11">
        <v>3.5</v>
      </c>
      <c r="L11">
        <v>0</v>
      </c>
    </row>
    <row r="12" spans="1:12" x14ac:dyDescent="0.25">
      <c r="A12" t="s">
        <v>300</v>
      </c>
      <c r="B12" t="s">
        <v>301</v>
      </c>
      <c r="C12" t="str">
        <f t="shared" si="0"/>
        <v>GANGNITOCassandre</v>
      </c>
      <c r="D12" t="s">
        <v>1067</v>
      </c>
      <c r="E12">
        <v>6</v>
      </c>
      <c r="F12">
        <v>2.5</v>
      </c>
      <c r="G12">
        <v>0</v>
      </c>
      <c r="H12">
        <v>0</v>
      </c>
      <c r="I12">
        <v>0</v>
      </c>
      <c r="J12">
        <v>0</v>
      </c>
      <c r="K12">
        <v>3.5</v>
      </c>
      <c r="L12">
        <v>0</v>
      </c>
    </row>
    <row r="13" spans="1:12" x14ac:dyDescent="0.25">
      <c r="A13" t="s">
        <v>630</v>
      </c>
      <c r="B13" t="s">
        <v>629</v>
      </c>
      <c r="C13" t="str">
        <f t="shared" si="0"/>
        <v>GODEBERTBrice</v>
      </c>
      <c r="D13" t="s">
        <v>1257</v>
      </c>
      <c r="E13">
        <v>9</v>
      </c>
      <c r="F13">
        <v>2.5</v>
      </c>
      <c r="G13">
        <v>0</v>
      </c>
      <c r="H13">
        <v>0</v>
      </c>
      <c r="I13">
        <v>0</v>
      </c>
      <c r="J13">
        <v>3</v>
      </c>
      <c r="K13">
        <v>3.5</v>
      </c>
      <c r="L13">
        <v>0</v>
      </c>
    </row>
    <row r="14" spans="1:12" x14ac:dyDescent="0.25">
      <c r="A14" t="s">
        <v>566</v>
      </c>
      <c r="B14" t="s">
        <v>256</v>
      </c>
      <c r="C14" t="str">
        <f t="shared" si="0"/>
        <v>BERTEAUThomas</v>
      </c>
      <c r="D14" t="s">
        <v>1272</v>
      </c>
      <c r="E14">
        <v>17.5</v>
      </c>
      <c r="F14">
        <v>2.5</v>
      </c>
      <c r="G14">
        <v>2.5</v>
      </c>
      <c r="H14">
        <v>0</v>
      </c>
      <c r="I14">
        <v>3</v>
      </c>
      <c r="J14">
        <v>3</v>
      </c>
      <c r="K14">
        <v>3.5</v>
      </c>
      <c r="L14">
        <v>3</v>
      </c>
    </row>
    <row r="15" spans="1:12" x14ac:dyDescent="0.25">
      <c r="A15" t="s">
        <v>252</v>
      </c>
      <c r="B15" t="s">
        <v>253</v>
      </c>
      <c r="C15" t="str">
        <f t="shared" si="0"/>
        <v>HERMANTAnaelle</v>
      </c>
      <c r="D15" t="s">
        <v>1080</v>
      </c>
      <c r="E15">
        <v>6</v>
      </c>
      <c r="F15">
        <v>0</v>
      </c>
      <c r="G15">
        <v>0</v>
      </c>
      <c r="H15">
        <v>0</v>
      </c>
      <c r="I15">
        <v>3</v>
      </c>
      <c r="J15">
        <v>3</v>
      </c>
      <c r="K15">
        <v>0</v>
      </c>
      <c r="L15">
        <v>0</v>
      </c>
    </row>
    <row r="16" spans="1:12" x14ac:dyDescent="0.25">
      <c r="A16" t="s">
        <v>43</v>
      </c>
      <c r="B16" t="s">
        <v>44</v>
      </c>
      <c r="C16" t="str">
        <f t="shared" si="0"/>
        <v>MONTEILCamille</v>
      </c>
      <c r="D16" t="s">
        <v>1296</v>
      </c>
      <c r="E16">
        <v>17.5</v>
      </c>
      <c r="F16">
        <v>0</v>
      </c>
      <c r="G16">
        <v>2.5</v>
      </c>
      <c r="H16">
        <v>2.5</v>
      </c>
      <c r="I16">
        <v>3</v>
      </c>
      <c r="J16">
        <v>3</v>
      </c>
      <c r="K16">
        <v>3.5</v>
      </c>
      <c r="L16">
        <v>3</v>
      </c>
    </row>
    <row r="17" spans="1:12" x14ac:dyDescent="0.25">
      <c r="A17" t="s">
        <v>99</v>
      </c>
      <c r="B17" t="s">
        <v>44</v>
      </c>
      <c r="C17" t="str">
        <f t="shared" si="0"/>
        <v>RIVIERRECamille</v>
      </c>
      <c r="D17" t="s">
        <v>1297</v>
      </c>
      <c r="E17">
        <v>11</v>
      </c>
      <c r="F17">
        <v>2.5</v>
      </c>
      <c r="G17">
        <v>2.5</v>
      </c>
      <c r="H17">
        <v>0</v>
      </c>
      <c r="I17">
        <v>3</v>
      </c>
      <c r="J17">
        <v>3</v>
      </c>
      <c r="K17">
        <v>0</v>
      </c>
      <c r="L17">
        <v>0</v>
      </c>
    </row>
    <row r="18" spans="1:12" x14ac:dyDescent="0.25">
      <c r="A18" t="s">
        <v>603</v>
      </c>
      <c r="B18" t="s">
        <v>104</v>
      </c>
      <c r="C18" t="str">
        <f t="shared" si="0"/>
        <v>DEVULDERJulien</v>
      </c>
      <c r="D18" t="s">
        <v>1298</v>
      </c>
      <c r="E18">
        <v>14</v>
      </c>
      <c r="F18">
        <v>2.5</v>
      </c>
      <c r="G18">
        <v>2.5</v>
      </c>
      <c r="H18">
        <v>2.5</v>
      </c>
      <c r="I18">
        <v>0</v>
      </c>
      <c r="J18">
        <v>3</v>
      </c>
      <c r="K18">
        <v>3.5</v>
      </c>
      <c r="L18">
        <v>0</v>
      </c>
    </row>
    <row r="19" spans="1:12" x14ac:dyDescent="0.25">
      <c r="A19" t="s">
        <v>356</v>
      </c>
      <c r="B19" t="s">
        <v>357</v>
      </c>
      <c r="C19" t="str">
        <f t="shared" si="0"/>
        <v>VALENTINInes</v>
      </c>
      <c r="D19" t="s">
        <v>1299</v>
      </c>
      <c r="E19">
        <v>20</v>
      </c>
      <c r="F19">
        <v>2.5</v>
      </c>
      <c r="G19">
        <v>2.5</v>
      </c>
      <c r="H19">
        <v>2.5</v>
      </c>
      <c r="I19">
        <v>3</v>
      </c>
      <c r="J19">
        <v>3</v>
      </c>
      <c r="K19">
        <v>3.5</v>
      </c>
      <c r="L19">
        <v>3</v>
      </c>
    </row>
    <row r="20" spans="1:12" x14ac:dyDescent="0.25">
      <c r="A20" t="s">
        <v>533</v>
      </c>
      <c r="B20" t="s">
        <v>532</v>
      </c>
      <c r="C20" t="str">
        <f t="shared" si="0"/>
        <v>MARTINGustav</v>
      </c>
      <c r="D20" t="s">
        <v>1300</v>
      </c>
      <c r="E20">
        <v>11.5</v>
      </c>
      <c r="F20">
        <v>0</v>
      </c>
      <c r="G20">
        <v>0</v>
      </c>
      <c r="H20">
        <v>2.5</v>
      </c>
      <c r="I20">
        <v>3</v>
      </c>
      <c r="J20">
        <v>3</v>
      </c>
      <c r="K20">
        <v>0</v>
      </c>
      <c r="L20">
        <v>3</v>
      </c>
    </row>
    <row r="21" spans="1:12" x14ac:dyDescent="0.25">
      <c r="A21" t="s">
        <v>291</v>
      </c>
      <c r="B21" t="s">
        <v>292</v>
      </c>
      <c r="C21" t="str">
        <f t="shared" si="0"/>
        <v>ARNOULTEsteban</v>
      </c>
      <c r="D21" t="s">
        <v>1271</v>
      </c>
      <c r="E21">
        <v>12</v>
      </c>
      <c r="F21">
        <v>0</v>
      </c>
      <c r="G21">
        <v>0</v>
      </c>
      <c r="H21">
        <v>2.5</v>
      </c>
      <c r="I21">
        <v>3</v>
      </c>
      <c r="J21">
        <v>3</v>
      </c>
      <c r="K21">
        <v>3.5</v>
      </c>
      <c r="L21">
        <v>0</v>
      </c>
    </row>
    <row r="22" spans="1:12" x14ac:dyDescent="0.25">
      <c r="A22" t="s">
        <v>109</v>
      </c>
      <c r="B22" t="s">
        <v>110</v>
      </c>
      <c r="C22" t="str">
        <f t="shared" si="0"/>
        <v>VECTENAuguste</v>
      </c>
      <c r="D22" t="s">
        <v>1301</v>
      </c>
      <c r="E22">
        <v>5.5</v>
      </c>
      <c r="F22">
        <v>2.5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</row>
    <row r="23" spans="1:12" x14ac:dyDescent="0.25">
      <c r="A23" t="s">
        <v>606</v>
      </c>
      <c r="B23" t="s">
        <v>605</v>
      </c>
      <c r="C23" t="str">
        <f t="shared" si="0"/>
        <v>DUMINYMarc</v>
      </c>
      <c r="D23" t="s">
        <v>1281</v>
      </c>
      <c r="E23">
        <v>14</v>
      </c>
      <c r="F23">
        <v>2.5</v>
      </c>
      <c r="G23">
        <v>2.5</v>
      </c>
      <c r="H23">
        <v>2.5</v>
      </c>
      <c r="I23">
        <v>0</v>
      </c>
      <c r="J23">
        <v>3</v>
      </c>
      <c r="K23">
        <v>3.5</v>
      </c>
      <c r="L23">
        <v>0</v>
      </c>
    </row>
    <row r="24" spans="1:12" x14ac:dyDescent="0.25">
      <c r="A24" t="s">
        <v>663</v>
      </c>
      <c r="B24" t="s">
        <v>557</v>
      </c>
      <c r="C24" t="str">
        <f t="shared" si="0"/>
        <v>LECERFNathan</v>
      </c>
      <c r="D24" t="s">
        <v>1256</v>
      </c>
      <c r="E24">
        <v>8.5</v>
      </c>
      <c r="F24">
        <v>0</v>
      </c>
      <c r="G24">
        <v>0</v>
      </c>
      <c r="H24">
        <v>2.5</v>
      </c>
      <c r="I24">
        <v>3</v>
      </c>
      <c r="J24">
        <v>3</v>
      </c>
      <c r="K24">
        <v>0</v>
      </c>
      <c r="L24">
        <v>0</v>
      </c>
    </row>
    <row r="25" spans="1:12" x14ac:dyDescent="0.25">
      <c r="A25" t="s">
        <v>115</v>
      </c>
      <c r="B25" t="s">
        <v>116</v>
      </c>
      <c r="C25" t="str">
        <f t="shared" si="0"/>
        <v>PECOURTBertille</v>
      </c>
      <c r="D25" t="s">
        <v>1063</v>
      </c>
      <c r="E25">
        <v>12</v>
      </c>
      <c r="F25">
        <v>2.5</v>
      </c>
      <c r="G25">
        <v>0</v>
      </c>
      <c r="H25">
        <v>0</v>
      </c>
      <c r="I25">
        <v>3</v>
      </c>
      <c r="J25">
        <v>0</v>
      </c>
      <c r="K25">
        <v>3.5</v>
      </c>
      <c r="L25">
        <v>3</v>
      </c>
    </row>
    <row r="26" spans="1:12" x14ac:dyDescent="0.25">
      <c r="A26" t="s">
        <v>535</v>
      </c>
      <c r="B26" t="s">
        <v>534</v>
      </c>
      <c r="C26" t="str">
        <f t="shared" si="0"/>
        <v>PROTINEthan</v>
      </c>
      <c r="D26" t="s">
        <v>1253</v>
      </c>
      <c r="E26">
        <v>16.5</v>
      </c>
      <c r="F26">
        <v>2.5</v>
      </c>
      <c r="G26">
        <v>2.5</v>
      </c>
      <c r="H26">
        <v>2.5</v>
      </c>
      <c r="I26">
        <v>3</v>
      </c>
      <c r="J26">
        <v>3</v>
      </c>
      <c r="K26">
        <v>0</v>
      </c>
      <c r="L26">
        <v>3</v>
      </c>
    </row>
    <row r="27" spans="1:12" x14ac:dyDescent="0.25">
      <c r="A27" t="s">
        <v>680</v>
      </c>
      <c r="B27" t="s">
        <v>679</v>
      </c>
      <c r="C27" t="str">
        <f t="shared" si="0"/>
        <v>MALHERBELilian</v>
      </c>
      <c r="D27" t="s">
        <v>1302</v>
      </c>
      <c r="E27">
        <v>9</v>
      </c>
      <c r="F27">
        <v>0</v>
      </c>
      <c r="G27">
        <v>0</v>
      </c>
      <c r="H27">
        <v>2.5</v>
      </c>
      <c r="I27">
        <v>0</v>
      </c>
      <c r="J27">
        <v>0</v>
      </c>
      <c r="K27">
        <v>3.5</v>
      </c>
      <c r="L27">
        <v>3</v>
      </c>
    </row>
    <row r="28" spans="1:12" x14ac:dyDescent="0.25">
      <c r="A28" t="s">
        <v>686</v>
      </c>
      <c r="B28" t="s">
        <v>685</v>
      </c>
      <c r="C28" t="str">
        <f t="shared" si="0"/>
        <v>MAYOTLenna</v>
      </c>
      <c r="D28" t="s">
        <v>1282</v>
      </c>
      <c r="E28">
        <v>11</v>
      </c>
      <c r="F28">
        <v>2.5</v>
      </c>
      <c r="G28">
        <v>0</v>
      </c>
      <c r="H28">
        <v>2.5</v>
      </c>
      <c r="I28">
        <v>0</v>
      </c>
      <c r="J28">
        <v>3</v>
      </c>
      <c r="K28">
        <v>0</v>
      </c>
      <c r="L28">
        <v>3</v>
      </c>
    </row>
    <row r="29" spans="1:12" x14ac:dyDescent="0.25">
      <c r="A29" t="s">
        <v>556</v>
      </c>
      <c r="B29" t="s">
        <v>74</v>
      </c>
      <c r="C29" t="str">
        <f t="shared" si="0"/>
        <v>AUBERTLucie</v>
      </c>
      <c r="D29" t="s">
        <v>1303</v>
      </c>
      <c r="E29">
        <v>12.5</v>
      </c>
      <c r="F29">
        <v>0</v>
      </c>
      <c r="G29">
        <v>0</v>
      </c>
      <c r="H29">
        <v>0</v>
      </c>
      <c r="I29">
        <v>3</v>
      </c>
      <c r="J29">
        <v>3</v>
      </c>
      <c r="K29">
        <v>3.5</v>
      </c>
      <c r="L29">
        <v>3</v>
      </c>
    </row>
    <row r="30" spans="1:12" x14ac:dyDescent="0.25">
      <c r="A30" t="s">
        <v>586</v>
      </c>
      <c r="B30" t="s">
        <v>585</v>
      </c>
      <c r="C30" t="str">
        <f t="shared" si="0"/>
        <v>DE FAUTEREAU-VASSELLuc</v>
      </c>
      <c r="D30" t="s">
        <v>1123</v>
      </c>
      <c r="E30">
        <v>9</v>
      </c>
      <c r="F30">
        <v>0</v>
      </c>
      <c r="G30">
        <v>0</v>
      </c>
      <c r="H30">
        <v>2.5</v>
      </c>
      <c r="I30">
        <v>3</v>
      </c>
      <c r="J30">
        <v>0</v>
      </c>
      <c r="K30">
        <v>3.5</v>
      </c>
      <c r="L30">
        <v>0</v>
      </c>
    </row>
    <row r="31" spans="1:12" x14ac:dyDescent="0.25">
      <c r="A31" t="s">
        <v>175</v>
      </c>
      <c r="B31" t="s">
        <v>77</v>
      </c>
      <c r="C31" t="str">
        <f t="shared" si="0"/>
        <v>DUBOISJuliette</v>
      </c>
      <c r="D31" t="s">
        <v>1139</v>
      </c>
      <c r="E31">
        <v>17.5</v>
      </c>
      <c r="F31">
        <v>0</v>
      </c>
      <c r="G31">
        <v>2.5</v>
      </c>
      <c r="H31">
        <v>2.5</v>
      </c>
      <c r="I31">
        <v>3</v>
      </c>
      <c r="J31">
        <v>3</v>
      </c>
      <c r="K31">
        <v>3.5</v>
      </c>
      <c r="L31">
        <v>3</v>
      </c>
    </row>
    <row r="32" spans="1:12" x14ac:dyDescent="0.25">
      <c r="A32" t="s">
        <v>625</v>
      </c>
      <c r="B32" t="s">
        <v>450</v>
      </c>
      <c r="C32" t="str">
        <f t="shared" si="0"/>
        <v>GENTIENFlavie</v>
      </c>
      <c r="D32" t="s">
        <v>1131</v>
      </c>
      <c r="E32">
        <v>11</v>
      </c>
      <c r="F32">
        <v>2.5</v>
      </c>
      <c r="G32">
        <v>0</v>
      </c>
      <c r="H32">
        <v>2.5</v>
      </c>
      <c r="I32">
        <v>3</v>
      </c>
      <c r="J32">
        <v>3</v>
      </c>
      <c r="K32">
        <v>0</v>
      </c>
      <c r="L32">
        <v>0</v>
      </c>
    </row>
    <row r="33" spans="1:12" x14ac:dyDescent="0.25">
      <c r="A33" t="s">
        <v>640</v>
      </c>
      <c r="B33" t="s">
        <v>639</v>
      </c>
      <c r="C33" t="str">
        <f t="shared" si="0"/>
        <v>HAMOTPriscille</v>
      </c>
      <c r="D33" t="s">
        <v>1270</v>
      </c>
      <c r="E33">
        <v>11.5</v>
      </c>
      <c r="F33">
        <v>2.5</v>
      </c>
      <c r="G33">
        <v>0</v>
      </c>
      <c r="H33">
        <v>0</v>
      </c>
      <c r="I33">
        <v>3</v>
      </c>
      <c r="J33">
        <v>3</v>
      </c>
      <c r="K33">
        <v>0</v>
      </c>
      <c r="L33">
        <v>3</v>
      </c>
    </row>
    <row r="34" spans="1:12" x14ac:dyDescent="0.25">
      <c r="A34" t="s">
        <v>134</v>
      </c>
      <c r="B34" t="s">
        <v>50</v>
      </c>
      <c r="C34" t="str">
        <f t="shared" si="0"/>
        <v>PLATEAUCorentin</v>
      </c>
      <c r="D34" t="s">
        <v>1304</v>
      </c>
      <c r="E34">
        <v>5.5</v>
      </c>
      <c r="F34">
        <v>0</v>
      </c>
      <c r="G34">
        <v>2.5</v>
      </c>
      <c r="H34">
        <v>0</v>
      </c>
      <c r="I34">
        <v>3</v>
      </c>
      <c r="J34">
        <v>0</v>
      </c>
      <c r="K34">
        <v>0</v>
      </c>
      <c r="L34">
        <v>0</v>
      </c>
    </row>
    <row r="35" spans="1:12" x14ac:dyDescent="0.25">
      <c r="A35" t="s">
        <v>485</v>
      </c>
      <c r="B35" t="s">
        <v>486</v>
      </c>
      <c r="C35" t="str">
        <f t="shared" si="0"/>
        <v>LE HANNIERDea</v>
      </c>
      <c r="D35" t="s">
        <v>1280</v>
      </c>
      <c r="E35">
        <v>9</v>
      </c>
      <c r="F35">
        <v>0</v>
      </c>
      <c r="G35">
        <v>0</v>
      </c>
      <c r="H35">
        <v>2.5</v>
      </c>
      <c r="I35">
        <v>0</v>
      </c>
      <c r="J35">
        <v>3</v>
      </c>
      <c r="K35">
        <v>3.5</v>
      </c>
      <c r="L35">
        <v>0</v>
      </c>
    </row>
    <row r="36" spans="1:12" x14ac:dyDescent="0.25">
      <c r="A36" t="s">
        <v>288</v>
      </c>
      <c r="B36" t="s">
        <v>289</v>
      </c>
      <c r="C36" t="str">
        <f t="shared" si="0"/>
        <v>LANGLAISAlexis</v>
      </c>
      <c r="D36" t="s">
        <v>1305</v>
      </c>
      <c r="E36">
        <v>14</v>
      </c>
      <c r="F36">
        <v>2.5</v>
      </c>
      <c r="G36">
        <v>2.5</v>
      </c>
      <c r="H36">
        <v>0</v>
      </c>
      <c r="I36">
        <v>3</v>
      </c>
      <c r="J36">
        <v>3</v>
      </c>
      <c r="K36">
        <v>0</v>
      </c>
      <c r="L36">
        <v>3</v>
      </c>
    </row>
    <row r="37" spans="1:12" x14ac:dyDescent="0.25">
      <c r="A37" t="s">
        <v>490</v>
      </c>
      <c r="B37" t="s">
        <v>129</v>
      </c>
      <c r="C37" t="str">
        <f t="shared" si="0"/>
        <v>COUTADEURMarie</v>
      </c>
      <c r="D37" t="s">
        <v>1285</v>
      </c>
      <c r="E37">
        <v>14</v>
      </c>
      <c r="F37">
        <v>0</v>
      </c>
      <c r="G37">
        <v>2.5</v>
      </c>
      <c r="H37">
        <v>2.5</v>
      </c>
      <c r="I37">
        <v>3</v>
      </c>
      <c r="J37">
        <v>3</v>
      </c>
      <c r="K37">
        <v>0</v>
      </c>
      <c r="L37">
        <v>3</v>
      </c>
    </row>
    <row r="38" spans="1:12" x14ac:dyDescent="0.25">
      <c r="A38" t="s">
        <v>495</v>
      </c>
      <c r="B38" t="s">
        <v>496</v>
      </c>
      <c r="C38" t="str">
        <f t="shared" si="0"/>
        <v>DE POURCQHenri</v>
      </c>
      <c r="D38" t="s">
        <v>1306</v>
      </c>
      <c r="E38">
        <v>17</v>
      </c>
      <c r="F38">
        <v>2.5</v>
      </c>
      <c r="G38">
        <v>2.5</v>
      </c>
      <c r="H38">
        <v>2.5</v>
      </c>
      <c r="I38">
        <v>0</v>
      </c>
      <c r="J38">
        <v>3</v>
      </c>
      <c r="K38">
        <v>3.5</v>
      </c>
      <c r="L38">
        <v>3</v>
      </c>
    </row>
    <row r="39" spans="1:12" x14ac:dyDescent="0.25">
      <c r="A39" t="s">
        <v>622</v>
      </c>
      <c r="B39" t="s">
        <v>621</v>
      </c>
      <c r="C39" t="str">
        <f t="shared" si="0"/>
        <v>GAY-BOISSIER-DESCOMBESAnoa</v>
      </c>
      <c r="D39" t="s">
        <v>1244</v>
      </c>
      <c r="E39">
        <v>8.5</v>
      </c>
      <c r="F39">
        <v>0</v>
      </c>
      <c r="G39">
        <v>0</v>
      </c>
      <c r="H39">
        <v>2.5</v>
      </c>
      <c r="I39">
        <v>3</v>
      </c>
      <c r="J39">
        <v>3</v>
      </c>
      <c r="K39">
        <v>0</v>
      </c>
      <c r="L39">
        <v>0</v>
      </c>
    </row>
    <row r="40" spans="1:12" x14ac:dyDescent="0.25">
      <c r="A40" t="s">
        <v>695</v>
      </c>
      <c r="B40" t="s">
        <v>694</v>
      </c>
      <c r="C40" t="str">
        <f t="shared" si="0"/>
        <v>MONETAlizee</v>
      </c>
      <c r="D40" t="s">
        <v>1307</v>
      </c>
      <c r="E40">
        <v>11.5</v>
      </c>
      <c r="F40">
        <v>2.5</v>
      </c>
      <c r="G40">
        <v>0</v>
      </c>
      <c r="H40">
        <v>0</v>
      </c>
      <c r="I40">
        <v>3</v>
      </c>
      <c r="J40">
        <v>3</v>
      </c>
      <c r="K40" t="s">
        <v>24</v>
      </c>
      <c r="L40">
        <v>3</v>
      </c>
    </row>
    <row r="41" spans="1:12" x14ac:dyDescent="0.25">
      <c r="A41" t="s">
        <v>155</v>
      </c>
      <c r="B41" t="s">
        <v>156</v>
      </c>
      <c r="C41" t="str">
        <f t="shared" si="0"/>
        <v>LEVENTEnzo</v>
      </c>
      <c r="D41" t="s">
        <v>1308</v>
      </c>
      <c r="E41">
        <v>8</v>
      </c>
      <c r="F41">
        <v>2.5</v>
      </c>
      <c r="G41">
        <v>0</v>
      </c>
      <c r="H41">
        <v>2.5</v>
      </c>
      <c r="I41">
        <v>0</v>
      </c>
      <c r="J41">
        <v>3</v>
      </c>
      <c r="K41">
        <v>0</v>
      </c>
      <c r="L41">
        <v>0</v>
      </c>
    </row>
    <row r="42" spans="1:12" x14ac:dyDescent="0.25">
      <c r="A42" t="s">
        <v>25</v>
      </c>
      <c r="B42" t="s">
        <v>26</v>
      </c>
      <c r="C42" t="str">
        <f t="shared" si="0"/>
        <v>MORENOAnais</v>
      </c>
      <c r="D42" t="s">
        <v>1309</v>
      </c>
      <c r="E42">
        <v>14.5</v>
      </c>
      <c r="F42">
        <v>2.5</v>
      </c>
      <c r="G42">
        <v>0</v>
      </c>
      <c r="H42">
        <v>2.5</v>
      </c>
      <c r="I42">
        <v>3</v>
      </c>
      <c r="J42">
        <v>3</v>
      </c>
      <c r="K42">
        <v>3.5</v>
      </c>
      <c r="L42">
        <v>0</v>
      </c>
    </row>
    <row r="43" spans="1:12" x14ac:dyDescent="0.25">
      <c r="A43" t="s">
        <v>717</v>
      </c>
      <c r="B43" t="s">
        <v>716</v>
      </c>
      <c r="C43" t="str">
        <f t="shared" si="0"/>
        <v>SENEZCeleste</v>
      </c>
      <c r="D43" t="s">
        <v>1310</v>
      </c>
      <c r="E43">
        <v>8.5</v>
      </c>
      <c r="F43">
        <v>0</v>
      </c>
      <c r="G43">
        <v>2.5</v>
      </c>
      <c r="H43">
        <v>0</v>
      </c>
      <c r="I43">
        <v>3</v>
      </c>
      <c r="J43">
        <v>0</v>
      </c>
      <c r="K43">
        <v>0</v>
      </c>
      <c r="L43">
        <v>3</v>
      </c>
    </row>
    <row r="44" spans="1:12" x14ac:dyDescent="0.25">
      <c r="A44" t="s">
        <v>599</v>
      </c>
      <c r="B44" t="s">
        <v>598</v>
      </c>
      <c r="C44" t="str">
        <f t="shared" si="0"/>
        <v>DESPRESMaylis</v>
      </c>
      <c r="D44" t="s">
        <v>1311</v>
      </c>
      <c r="E44">
        <v>6</v>
      </c>
      <c r="F44">
        <v>2.5</v>
      </c>
      <c r="G44">
        <v>0</v>
      </c>
      <c r="H44">
        <v>0</v>
      </c>
      <c r="I44">
        <v>0</v>
      </c>
      <c r="J44">
        <v>0</v>
      </c>
      <c r="K44">
        <v>3.5</v>
      </c>
      <c r="L44">
        <v>0</v>
      </c>
    </row>
    <row r="45" spans="1:12" x14ac:dyDescent="0.25">
      <c r="A45" t="s">
        <v>628</v>
      </c>
      <c r="B45" t="s">
        <v>149</v>
      </c>
      <c r="C45" t="str">
        <f t="shared" si="0"/>
        <v>GIBRATLouise</v>
      </c>
      <c r="D45" t="s">
        <v>1116</v>
      </c>
      <c r="E45">
        <v>14.5</v>
      </c>
      <c r="F45">
        <v>0</v>
      </c>
      <c r="G45">
        <v>2.5</v>
      </c>
      <c r="H45">
        <v>2.5</v>
      </c>
      <c r="I45">
        <v>3</v>
      </c>
      <c r="J45">
        <v>3</v>
      </c>
      <c r="K45">
        <v>3.5</v>
      </c>
      <c r="L45">
        <v>0</v>
      </c>
    </row>
    <row r="46" spans="1:12" x14ac:dyDescent="0.25">
      <c r="A46" t="s">
        <v>588</v>
      </c>
      <c r="B46" t="s">
        <v>587</v>
      </c>
      <c r="C46" t="str">
        <f t="shared" si="0"/>
        <v>DEFFONTAINESNestor</v>
      </c>
      <c r="D46" t="s">
        <v>1312</v>
      </c>
      <c r="E46">
        <v>17</v>
      </c>
      <c r="F46">
        <v>2.5</v>
      </c>
      <c r="G46">
        <v>2.5</v>
      </c>
      <c r="H46">
        <v>2.5</v>
      </c>
      <c r="I46">
        <v>3</v>
      </c>
      <c r="J46">
        <v>3</v>
      </c>
      <c r="K46">
        <v>3.5</v>
      </c>
      <c r="L46">
        <v>0</v>
      </c>
    </row>
    <row r="47" spans="1:12" x14ac:dyDescent="0.25">
      <c r="A47" t="s">
        <v>67</v>
      </c>
      <c r="B47" t="s">
        <v>68</v>
      </c>
      <c r="C47" t="str">
        <f t="shared" si="0"/>
        <v>SAMAINDiane</v>
      </c>
      <c r="D47" t="s">
        <v>1117</v>
      </c>
      <c r="E47">
        <v>14</v>
      </c>
      <c r="F47">
        <v>2.5</v>
      </c>
      <c r="G47">
        <v>2.5</v>
      </c>
      <c r="H47">
        <v>2.5</v>
      </c>
      <c r="I47">
        <v>3</v>
      </c>
      <c r="J47">
        <v>0</v>
      </c>
      <c r="K47">
        <v>3.5</v>
      </c>
      <c r="L47">
        <v>0</v>
      </c>
    </row>
    <row r="48" spans="1:12" x14ac:dyDescent="0.25">
      <c r="A48" t="s">
        <v>101</v>
      </c>
      <c r="B48" t="s">
        <v>104</v>
      </c>
      <c r="C48" t="str">
        <f t="shared" si="0"/>
        <v>LEGRANDJulien</v>
      </c>
      <c r="D48" t="s">
        <v>1115</v>
      </c>
      <c r="E48">
        <v>12</v>
      </c>
      <c r="F48">
        <v>0</v>
      </c>
      <c r="G48">
        <v>2.5</v>
      </c>
      <c r="H48">
        <v>0</v>
      </c>
      <c r="I48">
        <v>0</v>
      </c>
      <c r="J48">
        <v>3</v>
      </c>
      <c r="K48">
        <v>3.5</v>
      </c>
      <c r="L48">
        <v>3</v>
      </c>
    </row>
    <row r="49" spans="1:12" x14ac:dyDescent="0.25">
      <c r="A49" t="s">
        <v>70</v>
      </c>
      <c r="B49" t="s">
        <v>71</v>
      </c>
      <c r="C49" t="str">
        <f t="shared" si="0"/>
        <v>ROUGEGREZTom</v>
      </c>
      <c r="D49" t="s">
        <v>1079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31</v>
      </c>
      <c r="B50" t="s">
        <v>32</v>
      </c>
      <c r="C50" t="str">
        <f t="shared" si="0"/>
        <v>RABOURDINJean</v>
      </c>
      <c r="D50" t="s">
        <v>1313</v>
      </c>
      <c r="E50">
        <v>8</v>
      </c>
      <c r="F50">
        <v>2.5</v>
      </c>
      <c r="G50">
        <v>0</v>
      </c>
      <c r="H50">
        <v>2.5</v>
      </c>
      <c r="I50">
        <v>3</v>
      </c>
      <c r="J50">
        <v>0</v>
      </c>
      <c r="K50">
        <v>0</v>
      </c>
      <c r="L50">
        <v>0</v>
      </c>
    </row>
    <row r="51" spans="1:12" x14ac:dyDescent="0.25">
      <c r="A51" t="s">
        <v>182</v>
      </c>
      <c r="B51" t="s">
        <v>183</v>
      </c>
      <c r="C51" t="str">
        <f t="shared" si="0"/>
        <v>LESAINGConstance</v>
      </c>
      <c r="D51" t="s">
        <v>1094</v>
      </c>
      <c r="E51">
        <v>11.5</v>
      </c>
      <c r="F51">
        <v>2.5</v>
      </c>
      <c r="G51">
        <v>0</v>
      </c>
      <c r="H51">
        <v>0</v>
      </c>
      <c r="I51">
        <v>3</v>
      </c>
      <c r="J51">
        <v>3</v>
      </c>
      <c r="K51">
        <v>0</v>
      </c>
      <c r="L51">
        <v>3</v>
      </c>
    </row>
    <row r="52" spans="1:12" x14ac:dyDescent="0.25">
      <c r="A52" t="s">
        <v>562</v>
      </c>
      <c r="B52" t="s">
        <v>561</v>
      </c>
      <c r="C52" t="str">
        <f t="shared" si="0"/>
        <v>BARDINFelicie</v>
      </c>
      <c r="D52" t="s">
        <v>1314</v>
      </c>
      <c r="E52">
        <v>12</v>
      </c>
      <c r="F52">
        <v>2.5</v>
      </c>
      <c r="G52" t="s">
        <v>24</v>
      </c>
      <c r="H52">
        <v>0</v>
      </c>
      <c r="I52">
        <v>3</v>
      </c>
      <c r="J52">
        <v>0</v>
      </c>
      <c r="K52">
        <v>3.5</v>
      </c>
      <c r="L52">
        <v>3</v>
      </c>
    </row>
    <row r="53" spans="1:12" x14ac:dyDescent="0.25">
      <c r="A53" t="s">
        <v>302</v>
      </c>
      <c r="B53" t="s">
        <v>303</v>
      </c>
      <c r="C53" t="str">
        <f t="shared" si="0"/>
        <v>DUFOIXPerline</v>
      </c>
      <c r="D53" t="s">
        <v>1315</v>
      </c>
      <c r="E53">
        <v>14.5</v>
      </c>
      <c r="F53">
        <v>0</v>
      </c>
      <c r="G53">
        <v>2.5</v>
      </c>
      <c r="H53">
        <v>2.5</v>
      </c>
      <c r="I53">
        <v>3</v>
      </c>
      <c r="J53">
        <v>3</v>
      </c>
      <c r="K53">
        <v>3.5</v>
      </c>
      <c r="L53">
        <v>0</v>
      </c>
    </row>
    <row r="54" spans="1:12" x14ac:dyDescent="0.25">
      <c r="A54" t="s">
        <v>719</v>
      </c>
      <c r="B54" t="s">
        <v>661</v>
      </c>
      <c r="C54" t="str">
        <f t="shared" si="0"/>
        <v>SOISSONEloise</v>
      </c>
      <c r="D54" t="s">
        <v>1316</v>
      </c>
      <c r="E54">
        <v>15</v>
      </c>
      <c r="F54">
        <v>0</v>
      </c>
      <c r="G54">
        <v>2.5</v>
      </c>
      <c r="H54">
        <v>0</v>
      </c>
      <c r="I54">
        <v>3</v>
      </c>
      <c r="J54">
        <v>3</v>
      </c>
      <c r="K54">
        <v>3.5</v>
      </c>
      <c r="L54">
        <v>3</v>
      </c>
    </row>
    <row r="55" spans="1:12" x14ac:dyDescent="0.25">
      <c r="A55" t="s">
        <v>627</v>
      </c>
      <c r="B55" t="s">
        <v>626</v>
      </c>
      <c r="C55" t="str">
        <f t="shared" si="0"/>
        <v>GIBERTGarance</v>
      </c>
      <c r="D55" t="s">
        <v>1317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91</v>
      </c>
      <c r="B56" t="s">
        <v>92</v>
      </c>
      <c r="C56" t="str">
        <f t="shared" si="0"/>
        <v>MERCADEREmma</v>
      </c>
      <c r="D56" t="s">
        <v>1065</v>
      </c>
      <c r="E56">
        <v>9</v>
      </c>
      <c r="F56">
        <v>2.5</v>
      </c>
      <c r="G56">
        <v>0</v>
      </c>
      <c r="H56">
        <v>0</v>
      </c>
      <c r="I56">
        <v>0</v>
      </c>
      <c r="J56">
        <v>0</v>
      </c>
      <c r="K56">
        <v>3.5</v>
      </c>
      <c r="L56">
        <v>3</v>
      </c>
    </row>
    <row r="57" spans="1:12" x14ac:dyDescent="0.25">
      <c r="A57" t="s">
        <v>644</v>
      </c>
      <c r="B57" t="s">
        <v>306</v>
      </c>
      <c r="C57" t="str">
        <f t="shared" si="0"/>
        <v>IMBAULTLouis</v>
      </c>
      <c r="D57" t="s">
        <v>1219</v>
      </c>
      <c r="E57">
        <v>12</v>
      </c>
      <c r="F57">
        <v>0</v>
      </c>
      <c r="G57">
        <v>0</v>
      </c>
      <c r="H57">
        <v>2.5</v>
      </c>
      <c r="I57">
        <v>3</v>
      </c>
      <c r="J57">
        <v>3</v>
      </c>
      <c r="K57">
        <v>3.5</v>
      </c>
      <c r="L57">
        <v>0</v>
      </c>
    </row>
    <row r="58" spans="1:12" x14ac:dyDescent="0.25">
      <c r="A58" t="s">
        <v>142</v>
      </c>
      <c r="B58" t="s">
        <v>143</v>
      </c>
      <c r="C58" t="str">
        <f t="shared" si="0"/>
        <v>PAULEliott</v>
      </c>
      <c r="D58" t="s">
        <v>1110</v>
      </c>
      <c r="E58">
        <v>15</v>
      </c>
      <c r="F58">
        <v>0</v>
      </c>
      <c r="G58">
        <v>2.5</v>
      </c>
      <c r="H58">
        <v>0</v>
      </c>
      <c r="I58">
        <v>3</v>
      </c>
      <c r="J58">
        <v>3</v>
      </c>
      <c r="K58">
        <v>3.5</v>
      </c>
      <c r="L5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2A0-0D16-4FAE-BD2E-27AE65D78CD2}">
  <sheetPr>
    <tabColor theme="5" tint="0.39997558519241921"/>
  </sheetPr>
  <dimension ref="A1:M100"/>
  <sheetViews>
    <sheetView workbookViewId="0">
      <selection activeCell="H5" sqref="H5"/>
    </sheetView>
  </sheetViews>
  <sheetFormatPr baseColWidth="10" defaultRowHeight="15" x14ac:dyDescent="0.25"/>
  <cols>
    <col min="1" max="1" width="28.28515625" bestFit="1" customWidth="1"/>
    <col min="2" max="2" width="13.5703125" bestFit="1" customWidth="1"/>
    <col min="3" max="3" width="35.140625" bestFit="1" customWidth="1"/>
    <col min="4" max="4" width="4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1060</v>
      </c>
      <c r="E1" t="s">
        <v>4</v>
      </c>
      <c r="F1" t="s">
        <v>5</v>
      </c>
      <c r="G1" t="s">
        <v>6</v>
      </c>
      <c r="H1" t="s">
        <v>1318</v>
      </c>
      <c r="I1" t="s">
        <v>1319</v>
      </c>
      <c r="J1" t="s">
        <v>1320</v>
      </c>
      <c r="K1" t="s">
        <v>10</v>
      </c>
      <c r="L1" t="s">
        <v>416</v>
      </c>
      <c r="M1" t="s">
        <v>12</v>
      </c>
    </row>
    <row r="2" spans="1:13" x14ac:dyDescent="0.25">
      <c r="A2" t="s">
        <v>704</v>
      </c>
      <c r="B2" t="s">
        <v>116</v>
      </c>
      <c r="C2" t="str">
        <f>A2&amp;B2</f>
        <v>POURCHEZBertille</v>
      </c>
      <c r="D2" t="s">
        <v>1141</v>
      </c>
      <c r="E2">
        <v>7.25</v>
      </c>
      <c r="F2">
        <v>2</v>
      </c>
      <c r="G2">
        <v>0</v>
      </c>
      <c r="H2">
        <v>0</v>
      </c>
      <c r="I2">
        <v>2.25</v>
      </c>
      <c r="J2">
        <v>0</v>
      </c>
      <c r="K2">
        <v>0</v>
      </c>
      <c r="L2">
        <v>3</v>
      </c>
      <c r="M2">
        <v>0</v>
      </c>
    </row>
    <row r="3" spans="1:13" x14ac:dyDescent="0.25">
      <c r="A3" t="s">
        <v>356</v>
      </c>
      <c r="B3" t="s">
        <v>280</v>
      </c>
      <c r="C3" t="str">
        <f t="shared" ref="C3:C66" si="0">A3&amp;B3</f>
        <v>VALENTINClemence</v>
      </c>
      <c r="D3" t="s">
        <v>1210</v>
      </c>
      <c r="E3">
        <v>20</v>
      </c>
      <c r="F3">
        <v>2</v>
      </c>
      <c r="G3">
        <v>2</v>
      </c>
      <c r="H3">
        <v>2.25</v>
      </c>
      <c r="I3">
        <v>2.25</v>
      </c>
      <c r="J3">
        <v>2.5</v>
      </c>
      <c r="K3">
        <v>3</v>
      </c>
      <c r="L3">
        <v>3</v>
      </c>
      <c r="M3">
        <v>3</v>
      </c>
    </row>
    <row r="4" spans="1:13" x14ac:dyDescent="0.25">
      <c r="A4" t="s">
        <v>688</v>
      </c>
      <c r="B4" t="s">
        <v>687</v>
      </c>
      <c r="C4" t="str">
        <f t="shared" si="0"/>
        <v>MEFFRECalixte</v>
      </c>
      <c r="D4" t="s">
        <v>1273</v>
      </c>
      <c r="E4">
        <v>11.75</v>
      </c>
      <c r="F4">
        <v>2</v>
      </c>
      <c r="G4">
        <v>2</v>
      </c>
      <c r="H4">
        <v>2.25</v>
      </c>
      <c r="I4">
        <v>0</v>
      </c>
      <c r="J4">
        <v>2.5</v>
      </c>
      <c r="K4">
        <v>3</v>
      </c>
      <c r="L4">
        <v>0</v>
      </c>
      <c r="M4">
        <v>0</v>
      </c>
    </row>
    <row r="5" spans="1:13" x14ac:dyDescent="0.25">
      <c r="A5" t="s">
        <v>721</v>
      </c>
      <c r="B5" t="s">
        <v>720</v>
      </c>
      <c r="C5" t="str">
        <f t="shared" si="0"/>
        <v>TAHROUCHHind</v>
      </c>
      <c r="D5" t="s">
        <v>1208</v>
      </c>
      <c r="E5">
        <v>20</v>
      </c>
      <c r="F5">
        <v>2</v>
      </c>
      <c r="G5">
        <v>2</v>
      </c>
      <c r="H5">
        <v>2.25</v>
      </c>
      <c r="I5">
        <v>2.25</v>
      </c>
      <c r="J5">
        <v>2.5</v>
      </c>
      <c r="K5">
        <v>3</v>
      </c>
      <c r="L5">
        <v>3</v>
      </c>
      <c r="M5">
        <v>3</v>
      </c>
    </row>
    <row r="6" spans="1:13" x14ac:dyDescent="0.25">
      <c r="A6" t="s">
        <v>79</v>
      </c>
      <c r="B6" t="s">
        <v>80</v>
      </c>
      <c r="C6" t="str">
        <f t="shared" si="0"/>
        <v>SEPTIERNinon</v>
      </c>
      <c r="D6" t="s">
        <v>1180</v>
      </c>
      <c r="E6">
        <v>8.75</v>
      </c>
      <c r="F6">
        <v>2</v>
      </c>
      <c r="G6">
        <v>2</v>
      </c>
      <c r="H6">
        <v>0</v>
      </c>
      <c r="I6">
        <v>2.25</v>
      </c>
      <c r="J6">
        <v>2.5</v>
      </c>
      <c r="K6">
        <v>0</v>
      </c>
      <c r="L6">
        <v>0</v>
      </c>
      <c r="M6">
        <v>0</v>
      </c>
    </row>
    <row r="7" spans="1:13" x14ac:dyDescent="0.25">
      <c r="A7" t="s">
        <v>488</v>
      </c>
      <c r="B7" t="s">
        <v>320</v>
      </c>
      <c r="C7" t="str">
        <f t="shared" si="0"/>
        <v>VIENNETRomain</v>
      </c>
      <c r="D7" t="s">
        <v>1321</v>
      </c>
      <c r="E7">
        <v>15</v>
      </c>
      <c r="F7">
        <v>2</v>
      </c>
      <c r="G7">
        <v>0</v>
      </c>
      <c r="H7">
        <v>2.25</v>
      </c>
      <c r="I7">
        <v>2.25</v>
      </c>
      <c r="J7">
        <v>2.5</v>
      </c>
      <c r="K7">
        <v>0</v>
      </c>
      <c r="L7">
        <v>3</v>
      </c>
      <c r="M7">
        <v>3</v>
      </c>
    </row>
    <row r="8" spans="1:13" x14ac:dyDescent="0.25">
      <c r="A8" t="s">
        <v>423</v>
      </c>
      <c r="B8" t="s">
        <v>424</v>
      </c>
      <c r="C8" t="str">
        <f t="shared" si="0"/>
        <v>ROUSSELCesar</v>
      </c>
      <c r="D8" t="s">
        <v>1322</v>
      </c>
      <c r="E8">
        <v>10.25</v>
      </c>
      <c r="F8">
        <v>0</v>
      </c>
      <c r="G8">
        <v>2</v>
      </c>
      <c r="H8">
        <v>2.25</v>
      </c>
      <c r="I8">
        <v>0</v>
      </c>
      <c r="J8">
        <v>0</v>
      </c>
      <c r="K8">
        <v>3</v>
      </c>
      <c r="L8">
        <v>3</v>
      </c>
      <c r="M8">
        <v>0</v>
      </c>
    </row>
    <row r="9" spans="1:13" x14ac:dyDescent="0.25">
      <c r="A9" t="s">
        <v>684</v>
      </c>
      <c r="B9" t="s">
        <v>571</v>
      </c>
      <c r="C9" t="str">
        <f t="shared" si="0"/>
        <v>MASSARTTitouan</v>
      </c>
      <c r="D9" t="s">
        <v>1218</v>
      </c>
      <c r="E9">
        <v>17.5</v>
      </c>
      <c r="F9">
        <v>2</v>
      </c>
      <c r="G9">
        <v>2</v>
      </c>
      <c r="H9">
        <v>2.25</v>
      </c>
      <c r="I9">
        <v>2.25</v>
      </c>
      <c r="J9">
        <v>0</v>
      </c>
      <c r="K9">
        <v>3</v>
      </c>
      <c r="L9">
        <v>3</v>
      </c>
      <c r="M9">
        <v>3</v>
      </c>
    </row>
    <row r="10" spans="1:13" x14ac:dyDescent="0.25">
      <c r="A10" t="s">
        <v>435</v>
      </c>
      <c r="B10" t="s">
        <v>436</v>
      </c>
      <c r="C10" t="str">
        <f t="shared" si="0"/>
        <v>JOHNSONEmeric</v>
      </c>
      <c r="D10" t="s">
        <v>1323</v>
      </c>
      <c r="E10">
        <v>12.5</v>
      </c>
      <c r="F10">
        <v>2</v>
      </c>
      <c r="G10">
        <v>0</v>
      </c>
      <c r="H10">
        <v>2.25</v>
      </c>
      <c r="I10">
        <v>2.25</v>
      </c>
      <c r="J10">
        <v>0</v>
      </c>
      <c r="K10">
        <v>3</v>
      </c>
      <c r="L10">
        <v>0</v>
      </c>
      <c r="M10">
        <v>3</v>
      </c>
    </row>
    <row r="11" spans="1:13" x14ac:dyDescent="0.25">
      <c r="A11" t="s">
        <v>417</v>
      </c>
      <c r="B11" t="s">
        <v>418</v>
      </c>
      <c r="C11" t="str">
        <f t="shared" si="0"/>
        <v>DI FABIO-VALLETOscar</v>
      </c>
      <c r="D11" t="s">
        <v>1061</v>
      </c>
      <c r="E11">
        <v>10.25</v>
      </c>
      <c r="F11">
        <v>0</v>
      </c>
      <c r="G11">
        <v>2</v>
      </c>
      <c r="H11">
        <v>0</v>
      </c>
      <c r="I11">
        <v>2.25</v>
      </c>
      <c r="J11">
        <v>0</v>
      </c>
      <c r="K11">
        <v>0</v>
      </c>
      <c r="L11">
        <v>3</v>
      </c>
      <c r="M11">
        <v>3</v>
      </c>
    </row>
    <row r="12" spans="1:13" x14ac:dyDescent="0.25">
      <c r="A12" t="s">
        <v>619</v>
      </c>
      <c r="B12" t="s">
        <v>77</v>
      </c>
      <c r="C12" t="str">
        <f t="shared" si="0"/>
        <v>GAMBIERJuliette</v>
      </c>
      <c r="D12" t="s">
        <v>1198</v>
      </c>
      <c r="E12">
        <v>11.5</v>
      </c>
      <c r="F12">
        <v>2</v>
      </c>
      <c r="G12">
        <v>2</v>
      </c>
      <c r="H12">
        <v>2.25</v>
      </c>
      <c r="I12">
        <v>2.25</v>
      </c>
      <c r="J12">
        <v>0</v>
      </c>
      <c r="K12">
        <v>0</v>
      </c>
      <c r="L12">
        <v>0</v>
      </c>
      <c r="M12">
        <v>3</v>
      </c>
    </row>
    <row r="13" spans="1:13" x14ac:dyDescent="0.25">
      <c r="A13" t="s">
        <v>567</v>
      </c>
      <c r="B13" t="s">
        <v>286</v>
      </c>
      <c r="C13" t="str">
        <f t="shared" si="0"/>
        <v>BLANCHARDMartin</v>
      </c>
      <c r="D13" t="s">
        <v>1206</v>
      </c>
      <c r="E13">
        <v>17.5</v>
      </c>
      <c r="F13">
        <v>2</v>
      </c>
      <c r="G13">
        <v>2</v>
      </c>
      <c r="H13">
        <v>2.25</v>
      </c>
      <c r="I13">
        <v>2.25</v>
      </c>
      <c r="J13">
        <v>0</v>
      </c>
      <c r="K13">
        <v>3</v>
      </c>
      <c r="L13">
        <v>3</v>
      </c>
      <c r="M13">
        <v>3</v>
      </c>
    </row>
    <row r="14" spans="1:13" x14ac:dyDescent="0.25">
      <c r="A14" t="s">
        <v>73</v>
      </c>
      <c r="B14" t="s">
        <v>74</v>
      </c>
      <c r="C14" t="str">
        <f t="shared" si="0"/>
        <v>LE SCANVELucie</v>
      </c>
      <c r="D14" t="s">
        <v>1324</v>
      </c>
      <c r="E14">
        <v>17.5</v>
      </c>
      <c r="F14">
        <v>2</v>
      </c>
      <c r="G14">
        <v>2</v>
      </c>
      <c r="H14">
        <v>2.25</v>
      </c>
      <c r="I14">
        <v>2.25</v>
      </c>
      <c r="J14">
        <v>0</v>
      </c>
      <c r="K14">
        <v>3</v>
      </c>
      <c r="L14">
        <v>3</v>
      </c>
      <c r="M14">
        <v>3</v>
      </c>
    </row>
    <row r="15" spans="1:13" x14ac:dyDescent="0.25">
      <c r="A15" t="s">
        <v>675</v>
      </c>
      <c r="B15" t="s">
        <v>579</v>
      </c>
      <c r="C15" t="str">
        <f t="shared" si="0"/>
        <v>LOISEAU CLERFAYTSMaxence</v>
      </c>
      <c r="D15" t="s">
        <v>1200</v>
      </c>
      <c r="E15">
        <v>20</v>
      </c>
      <c r="F15">
        <v>2</v>
      </c>
      <c r="G15">
        <v>2</v>
      </c>
      <c r="H15">
        <v>2.25</v>
      </c>
      <c r="I15">
        <v>2.25</v>
      </c>
      <c r="J15">
        <v>2.5</v>
      </c>
      <c r="K15">
        <v>3</v>
      </c>
      <c r="L15">
        <v>3</v>
      </c>
      <c r="M15">
        <v>3</v>
      </c>
    </row>
    <row r="16" spans="1:13" x14ac:dyDescent="0.25">
      <c r="A16" t="s">
        <v>705</v>
      </c>
      <c r="B16" t="s">
        <v>357</v>
      </c>
      <c r="C16" t="str">
        <f t="shared" si="0"/>
        <v>RAHMANIInes</v>
      </c>
      <c r="D16" t="s">
        <v>1189</v>
      </c>
      <c r="E16">
        <v>14.5</v>
      </c>
      <c r="F16">
        <v>2</v>
      </c>
      <c r="G16">
        <v>2</v>
      </c>
      <c r="H16">
        <v>2.25</v>
      </c>
      <c r="I16">
        <v>2.25</v>
      </c>
      <c r="J16">
        <v>0</v>
      </c>
      <c r="K16">
        <v>3</v>
      </c>
      <c r="L16">
        <v>0</v>
      </c>
      <c r="M16">
        <v>3</v>
      </c>
    </row>
    <row r="17" spans="1:13" x14ac:dyDescent="0.25">
      <c r="A17" t="s">
        <v>727</v>
      </c>
      <c r="B17" t="s">
        <v>89</v>
      </c>
      <c r="C17" t="str">
        <f t="shared" si="0"/>
        <v>THEETTENHeloise</v>
      </c>
      <c r="D17" t="s">
        <v>1205</v>
      </c>
      <c r="E17">
        <v>14.5</v>
      </c>
      <c r="F17">
        <v>2</v>
      </c>
      <c r="G17">
        <v>2</v>
      </c>
      <c r="H17">
        <v>2.25</v>
      </c>
      <c r="I17">
        <v>2.25</v>
      </c>
      <c r="J17">
        <v>0</v>
      </c>
      <c r="K17">
        <v>0</v>
      </c>
      <c r="L17">
        <v>3</v>
      </c>
      <c r="M17">
        <v>3</v>
      </c>
    </row>
    <row r="18" spans="1:13" x14ac:dyDescent="0.25">
      <c r="A18" t="s">
        <v>430</v>
      </c>
      <c r="B18" t="s">
        <v>431</v>
      </c>
      <c r="C18" t="str">
        <f t="shared" si="0"/>
        <v>RANNOUAnnaelle</v>
      </c>
      <c r="D18" t="s">
        <v>1182</v>
      </c>
      <c r="E18">
        <v>5.25</v>
      </c>
      <c r="F18">
        <v>0</v>
      </c>
      <c r="G18">
        <v>0</v>
      </c>
      <c r="H18">
        <v>0</v>
      </c>
      <c r="I18">
        <v>2.25</v>
      </c>
      <c r="J18">
        <v>0</v>
      </c>
      <c r="K18">
        <v>0</v>
      </c>
      <c r="L18">
        <v>0</v>
      </c>
      <c r="M18">
        <v>3</v>
      </c>
    </row>
    <row r="19" spans="1:13" x14ac:dyDescent="0.25">
      <c r="A19" t="s">
        <v>678</v>
      </c>
      <c r="B19" t="s">
        <v>650</v>
      </c>
      <c r="C19" t="str">
        <f t="shared" si="0"/>
        <v>MAGNIER DE MAISONNEUVEJeanne</v>
      </c>
      <c r="D19" t="s">
        <v>1184</v>
      </c>
      <c r="E19">
        <v>20</v>
      </c>
      <c r="F19">
        <v>2</v>
      </c>
      <c r="G19">
        <v>2</v>
      </c>
      <c r="H19">
        <v>2.25</v>
      </c>
      <c r="I19">
        <v>2.25</v>
      </c>
      <c r="J19">
        <v>2.5</v>
      </c>
      <c r="K19">
        <v>3</v>
      </c>
      <c r="L19">
        <v>3</v>
      </c>
      <c r="M19">
        <v>3</v>
      </c>
    </row>
    <row r="20" spans="1:13" x14ac:dyDescent="0.25">
      <c r="A20" t="s">
        <v>501</v>
      </c>
      <c r="B20" t="s">
        <v>502</v>
      </c>
      <c r="C20" t="str">
        <f t="shared" si="0"/>
        <v>VERDELETAbel</v>
      </c>
      <c r="D20" t="s">
        <v>1325</v>
      </c>
      <c r="E20">
        <v>11.75</v>
      </c>
      <c r="F20">
        <v>2</v>
      </c>
      <c r="G20">
        <v>2</v>
      </c>
      <c r="H20">
        <v>2.25</v>
      </c>
      <c r="I20">
        <v>0</v>
      </c>
      <c r="J20">
        <v>2.5</v>
      </c>
      <c r="K20">
        <v>3</v>
      </c>
      <c r="L20">
        <v>0</v>
      </c>
      <c r="M20">
        <v>0</v>
      </c>
    </row>
    <row r="21" spans="1:13" x14ac:dyDescent="0.25">
      <c r="A21" t="s">
        <v>447</v>
      </c>
      <c r="B21" t="s">
        <v>289</v>
      </c>
      <c r="C21" t="str">
        <f t="shared" si="0"/>
        <v>DE WAUBERTAlexis</v>
      </c>
      <c r="D21" t="s">
        <v>1098</v>
      </c>
      <c r="E21">
        <v>14.5</v>
      </c>
      <c r="F21">
        <v>2</v>
      </c>
      <c r="G21">
        <v>2</v>
      </c>
      <c r="H21">
        <v>2.25</v>
      </c>
      <c r="I21">
        <v>2.25</v>
      </c>
      <c r="J21">
        <v>0</v>
      </c>
      <c r="K21">
        <v>3</v>
      </c>
      <c r="L21">
        <v>0</v>
      </c>
      <c r="M21">
        <v>3</v>
      </c>
    </row>
    <row r="22" spans="1:13" x14ac:dyDescent="0.25">
      <c r="A22" t="s">
        <v>574</v>
      </c>
      <c r="B22" t="s">
        <v>573</v>
      </c>
      <c r="C22" t="str">
        <f t="shared" si="0"/>
        <v>CABOCHEElie</v>
      </c>
      <c r="D22" t="s">
        <v>1150</v>
      </c>
      <c r="E22">
        <v>10</v>
      </c>
      <c r="F22">
        <v>2</v>
      </c>
      <c r="G22">
        <v>2</v>
      </c>
      <c r="H22">
        <v>0</v>
      </c>
      <c r="I22">
        <v>0</v>
      </c>
      <c r="J22">
        <v>0</v>
      </c>
      <c r="K22">
        <v>3</v>
      </c>
      <c r="L22">
        <v>3</v>
      </c>
      <c r="M22">
        <v>0</v>
      </c>
    </row>
    <row r="23" spans="1:13" x14ac:dyDescent="0.25">
      <c r="A23" t="s">
        <v>572</v>
      </c>
      <c r="B23" t="s">
        <v>571</v>
      </c>
      <c r="C23" t="str">
        <f t="shared" si="0"/>
        <v>BROUDICTitouan</v>
      </c>
      <c r="D23" t="s">
        <v>1169</v>
      </c>
      <c r="E23">
        <v>17.75</v>
      </c>
      <c r="F23">
        <v>2</v>
      </c>
      <c r="G23">
        <v>2</v>
      </c>
      <c r="H23">
        <v>0</v>
      </c>
      <c r="I23">
        <v>2.25</v>
      </c>
      <c r="J23">
        <v>2.5</v>
      </c>
      <c r="K23">
        <v>3</v>
      </c>
      <c r="L23">
        <v>3</v>
      </c>
      <c r="M23">
        <v>3</v>
      </c>
    </row>
    <row r="24" spans="1:13" x14ac:dyDescent="0.25">
      <c r="A24" t="s">
        <v>473</v>
      </c>
      <c r="B24" t="s">
        <v>474</v>
      </c>
      <c r="C24" t="str">
        <f t="shared" si="0"/>
        <v>CLEMENTVictorien</v>
      </c>
      <c r="D24" t="s">
        <v>1326</v>
      </c>
      <c r="E24">
        <v>14.5</v>
      </c>
      <c r="F24">
        <v>2</v>
      </c>
      <c r="G24">
        <v>2</v>
      </c>
      <c r="H24">
        <v>2.25</v>
      </c>
      <c r="I24">
        <v>2.25</v>
      </c>
      <c r="J24">
        <v>0</v>
      </c>
      <c r="K24">
        <v>3</v>
      </c>
      <c r="L24">
        <v>0</v>
      </c>
      <c r="M24">
        <v>3</v>
      </c>
    </row>
    <row r="25" spans="1:13" x14ac:dyDescent="0.25">
      <c r="A25" t="s">
        <v>279</v>
      </c>
      <c r="B25" t="s">
        <v>280</v>
      </c>
      <c r="C25" t="str">
        <f t="shared" si="0"/>
        <v>DELAHAISClemence</v>
      </c>
      <c r="D25" t="s">
        <v>1203</v>
      </c>
      <c r="E25">
        <v>18</v>
      </c>
      <c r="F25">
        <v>2</v>
      </c>
      <c r="G25">
        <v>0</v>
      </c>
      <c r="H25">
        <v>2.25</v>
      </c>
      <c r="I25">
        <v>2.25</v>
      </c>
      <c r="J25">
        <v>2.5</v>
      </c>
      <c r="K25">
        <v>3</v>
      </c>
      <c r="L25">
        <v>3</v>
      </c>
      <c r="M25">
        <v>3</v>
      </c>
    </row>
    <row r="26" spans="1:13" x14ac:dyDescent="0.25">
      <c r="A26" t="s">
        <v>604</v>
      </c>
      <c r="B26" t="s">
        <v>238</v>
      </c>
      <c r="C26" t="str">
        <f t="shared" si="0"/>
        <v>DUBOTVictor</v>
      </c>
      <c r="D26" t="s">
        <v>1286</v>
      </c>
      <c r="E26">
        <v>11.5</v>
      </c>
      <c r="F26">
        <v>2</v>
      </c>
      <c r="G26">
        <v>2</v>
      </c>
      <c r="H26">
        <v>2.25</v>
      </c>
      <c r="I26">
        <v>2.25</v>
      </c>
      <c r="J26">
        <v>0</v>
      </c>
      <c r="K26">
        <v>3</v>
      </c>
      <c r="L26">
        <v>0</v>
      </c>
      <c r="M26">
        <v>0</v>
      </c>
    </row>
    <row r="27" spans="1:13" x14ac:dyDescent="0.25">
      <c r="A27" t="s">
        <v>252</v>
      </c>
      <c r="B27" t="s">
        <v>253</v>
      </c>
      <c r="C27" t="str">
        <f t="shared" si="0"/>
        <v>HERMANTAnaelle</v>
      </c>
      <c r="D27" t="s">
        <v>1080</v>
      </c>
      <c r="E27">
        <v>15.75</v>
      </c>
      <c r="F27">
        <v>2</v>
      </c>
      <c r="G27">
        <v>0</v>
      </c>
      <c r="H27">
        <v>2.25</v>
      </c>
      <c r="I27">
        <v>0</v>
      </c>
      <c r="J27">
        <v>2.5</v>
      </c>
      <c r="K27">
        <v>3</v>
      </c>
      <c r="L27">
        <v>3</v>
      </c>
      <c r="M27">
        <v>3</v>
      </c>
    </row>
    <row r="28" spans="1:13" x14ac:dyDescent="0.25">
      <c r="A28" t="s">
        <v>554</v>
      </c>
      <c r="B28" t="s">
        <v>15</v>
      </c>
      <c r="C28" t="str">
        <f t="shared" si="0"/>
        <v>ANTY-MANIERRobin</v>
      </c>
      <c r="D28" t="s">
        <v>1213</v>
      </c>
      <c r="E28">
        <v>17</v>
      </c>
      <c r="F28">
        <v>2</v>
      </c>
      <c r="G28">
        <v>2</v>
      </c>
      <c r="H28">
        <v>2.25</v>
      </c>
      <c r="I28">
        <v>2.25</v>
      </c>
      <c r="J28">
        <v>2.5</v>
      </c>
      <c r="K28">
        <v>0</v>
      </c>
      <c r="L28">
        <v>3</v>
      </c>
      <c r="M28">
        <v>3</v>
      </c>
    </row>
    <row r="29" spans="1:13" x14ac:dyDescent="0.25">
      <c r="A29" t="s">
        <v>191</v>
      </c>
      <c r="B29" t="s">
        <v>192</v>
      </c>
      <c r="C29" t="str">
        <f t="shared" si="0"/>
        <v>DU BREIL DE PONTBRIANDClotilde</v>
      </c>
      <c r="D29" t="s">
        <v>1199</v>
      </c>
      <c r="E29">
        <v>12.75</v>
      </c>
      <c r="F29">
        <v>0</v>
      </c>
      <c r="G29">
        <v>2</v>
      </c>
      <c r="H29">
        <v>0</v>
      </c>
      <c r="I29">
        <v>2.25</v>
      </c>
      <c r="J29">
        <v>2.5</v>
      </c>
      <c r="K29">
        <v>0</v>
      </c>
      <c r="L29">
        <v>3</v>
      </c>
      <c r="M29">
        <v>3</v>
      </c>
    </row>
    <row r="30" spans="1:13" x14ac:dyDescent="0.25">
      <c r="A30" t="s">
        <v>562</v>
      </c>
      <c r="B30" t="s">
        <v>561</v>
      </c>
      <c r="C30" t="str">
        <f t="shared" si="0"/>
        <v>BARDINFelicie</v>
      </c>
      <c r="D30" t="s">
        <v>1314</v>
      </c>
      <c r="E30">
        <v>9.5</v>
      </c>
      <c r="F30">
        <v>2</v>
      </c>
      <c r="G30">
        <v>0</v>
      </c>
      <c r="H30">
        <v>2.25</v>
      </c>
      <c r="I30">
        <v>2.25</v>
      </c>
      <c r="J30">
        <v>0</v>
      </c>
      <c r="K30">
        <v>3</v>
      </c>
      <c r="L30">
        <v>0</v>
      </c>
      <c r="M30">
        <v>0</v>
      </c>
    </row>
    <row r="31" spans="1:13" x14ac:dyDescent="0.25">
      <c r="A31" t="s">
        <v>263</v>
      </c>
      <c r="B31" t="s">
        <v>264</v>
      </c>
      <c r="C31" t="str">
        <f t="shared" si="0"/>
        <v>ANSARTJulie</v>
      </c>
      <c r="D31" t="s">
        <v>1201</v>
      </c>
      <c r="E31">
        <v>10.25</v>
      </c>
      <c r="F31">
        <v>0</v>
      </c>
      <c r="G31">
        <v>2</v>
      </c>
      <c r="H31">
        <v>0</v>
      </c>
      <c r="I31">
        <v>2.25</v>
      </c>
      <c r="J31">
        <v>0</v>
      </c>
      <c r="K31">
        <v>0</v>
      </c>
      <c r="L31">
        <v>3</v>
      </c>
      <c r="M31">
        <v>3</v>
      </c>
    </row>
    <row r="32" spans="1:13" x14ac:dyDescent="0.25">
      <c r="A32" t="s">
        <v>84</v>
      </c>
      <c r="B32" t="s">
        <v>29</v>
      </c>
      <c r="C32" t="str">
        <f t="shared" si="0"/>
        <v>VAVASSEURCharlotte</v>
      </c>
      <c r="D32" t="s">
        <v>1327</v>
      </c>
      <c r="E32">
        <v>15.75</v>
      </c>
      <c r="F32">
        <v>2</v>
      </c>
      <c r="G32">
        <v>0</v>
      </c>
      <c r="H32">
        <v>2.25</v>
      </c>
      <c r="I32">
        <v>0</v>
      </c>
      <c r="J32">
        <v>2.5</v>
      </c>
      <c r="K32">
        <v>3</v>
      </c>
      <c r="L32">
        <v>3</v>
      </c>
      <c r="M32">
        <v>3</v>
      </c>
    </row>
    <row r="33" spans="1:13" x14ac:dyDescent="0.25">
      <c r="A33" t="s">
        <v>296</v>
      </c>
      <c r="B33" t="s">
        <v>297</v>
      </c>
      <c r="C33" t="str">
        <f t="shared" si="0"/>
        <v>DJEDANEMNoe</v>
      </c>
      <c r="D33" t="s">
        <v>1328</v>
      </c>
      <c r="E33">
        <v>20</v>
      </c>
      <c r="F33">
        <v>2</v>
      </c>
      <c r="G33">
        <v>2</v>
      </c>
      <c r="H33">
        <v>2.25</v>
      </c>
      <c r="I33">
        <v>2.25</v>
      </c>
      <c r="J33">
        <v>2.5</v>
      </c>
      <c r="K33">
        <v>3</v>
      </c>
      <c r="L33">
        <v>3</v>
      </c>
      <c r="M33">
        <v>3</v>
      </c>
    </row>
    <row r="34" spans="1:13" x14ac:dyDescent="0.25">
      <c r="A34" t="s">
        <v>726</v>
      </c>
      <c r="B34" t="s">
        <v>725</v>
      </c>
      <c r="C34" t="str">
        <f t="shared" si="0"/>
        <v>TASSELElise</v>
      </c>
      <c r="D34" t="s">
        <v>1187</v>
      </c>
      <c r="E34">
        <v>17.5</v>
      </c>
      <c r="F34">
        <v>2</v>
      </c>
      <c r="G34">
        <v>2</v>
      </c>
      <c r="H34">
        <v>2.25</v>
      </c>
      <c r="I34">
        <v>2.25</v>
      </c>
      <c r="J34">
        <v>0</v>
      </c>
      <c r="K34">
        <v>3</v>
      </c>
      <c r="L34">
        <v>3</v>
      </c>
      <c r="M34">
        <v>3</v>
      </c>
    </row>
    <row r="35" spans="1:13" x14ac:dyDescent="0.25">
      <c r="A35" t="s">
        <v>440</v>
      </c>
      <c r="B35" t="s">
        <v>441</v>
      </c>
      <c r="C35" t="str">
        <f t="shared" si="0"/>
        <v>JOURDAINClothilde</v>
      </c>
      <c r="D35" t="s">
        <v>1329</v>
      </c>
      <c r="E35">
        <v>17.5</v>
      </c>
      <c r="F35">
        <v>2</v>
      </c>
      <c r="G35">
        <v>2</v>
      </c>
      <c r="H35">
        <v>2.25</v>
      </c>
      <c r="I35">
        <v>2.25</v>
      </c>
      <c r="J35">
        <v>0</v>
      </c>
      <c r="K35">
        <v>3</v>
      </c>
      <c r="L35">
        <v>3</v>
      </c>
      <c r="M35">
        <v>3</v>
      </c>
    </row>
    <row r="36" spans="1:13" x14ac:dyDescent="0.25">
      <c r="A36" t="s">
        <v>593</v>
      </c>
      <c r="B36" t="s">
        <v>116</v>
      </c>
      <c r="C36" t="str">
        <f t="shared" si="0"/>
        <v>DE MULLOT DE VILLENAUTBertille</v>
      </c>
      <c r="D36" t="s">
        <v>1132</v>
      </c>
      <c r="E36">
        <v>13.25</v>
      </c>
      <c r="F36">
        <v>0</v>
      </c>
      <c r="G36">
        <v>2</v>
      </c>
      <c r="H36">
        <v>0</v>
      </c>
      <c r="I36">
        <v>2.25</v>
      </c>
      <c r="J36">
        <v>0</v>
      </c>
      <c r="K36">
        <v>3</v>
      </c>
      <c r="L36">
        <v>3</v>
      </c>
      <c r="M36">
        <v>3</v>
      </c>
    </row>
    <row r="37" spans="1:13" x14ac:dyDescent="0.25">
      <c r="A37" t="s">
        <v>120</v>
      </c>
      <c r="B37" t="s">
        <v>26</v>
      </c>
      <c r="C37" t="str">
        <f t="shared" si="0"/>
        <v>ZANG ATANGANAAnais</v>
      </c>
      <c r="D37" t="s">
        <v>1167</v>
      </c>
      <c r="E37">
        <v>14.75</v>
      </c>
      <c r="F37">
        <v>2</v>
      </c>
      <c r="G37">
        <v>2</v>
      </c>
      <c r="H37">
        <v>2.25</v>
      </c>
      <c r="I37">
        <v>0</v>
      </c>
      <c r="J37">
        <v>2.5</v>
      </c>
      <c r="K37">
        <v>0</v>
      </c>
      <c r="L37">
        <v>3</v>
      </c>
      <c r="M37">
        <v>3</v>
      </c>
    </row>
    <row r="38" spans="1:13" x14ac:dyDescent="0.25">
      <c r="A38" t="s">
        <v>204</v>
      </c>
      <c r="B38" t="s">
        <v>205</v>
      </c>
      <c r="C38" t="str">
        <f t="shared" si="0"/>
        <v>DE LESQUEN DU PLESSIS CASSOAmaury</v>
      </c>
      <c r="D38" t="s">
        <v>1166</v>
      </c>
      <c r="E38">
        <v>10.5</v>
      </c>
      <c r="F38">
        <v>2</v>
      </c>
      <c r="G38">
        <v>0</v>
      </c>
      <c r="H38">
        <v>0</v>
      </c>
      <c r="I38">
        <v>0</v>
      </c>
      <c r="J38">
        <v>2.5</v>
      </c>
      <c r="K38">
        <v>0</v>
      </c>
      <c r="L38">
        <v>3</v>
      </c>
      <c r="M38">
        <v>3</v>
      </c>
    </row>
    <row r="39" spans="1:13" x14ac:dyDescent="0.25">
      <c r="A39" t="s">
        <v>615</v>
      </c>
      <c r="B39" t="s">
        <v>614</v>
      </c>
      <c r="C39" t="str">
        <f t="shared" si="0"/>
        <v>FOULON-DETREZClelia</v>
      </c>
      <c r="D39" t="s">
        <v>1153</v>
      </c>
      <c r="E39">
        <v>18</v>
      </c>
      <c r="F39">
        <v>2</v>
      </c>
      <c r="G39">
        <v>0</v>
      </c>
      <c r="H39">
        <v>2.25</v>
      </c>
      <c r="I39">
        <v>2.25</v>
      </c>
      <c r="J39">
        <v>2.5</v>
      </c>
      <c r="K39">
        <v>3</v>
      </c>
      <c r="L39">
        <v>3</v>
      </c>
      <c r="M39">
        <v>3</v>
      </c>
    </row>
    <row r="40" spans="1:13" x14ac:dyDescent="0.25">
      <c r="A40" t="s">
        <v>490</v>
      </c>
      <c r="B40" t="s">
        <v>129</v>
      </c>
      <c r="C40" t="str">
        <f t="shared" si="0"/>
        <v>COUTADEURMarie</v>
      </c>
      <c r="D40" t="s">
        <v>1285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  <c r="M40">
        <v>3</v>
      </c>
    </row>
    <row r="41" spans="1:13" x14ac:dyDescent="0.25">
      <c r="A41" t="s">
        <v>213</v>
      </c>
      <c r="B41" t="s">
        <v>214</v>
      </c>
      <c r="C41" t="str">
        <f t="shared" si="0"/>
        <v>BEJANINCharles</v>
      </c>
      <c r="D41" t="s">
        <v>1248</v>
      </c>
      <c r="E41">
        <v>12.25</v>
      </c>
      <c r="F41">
        <v>2</v>
      </c>
      <c r="G41">
        <v>2</v>
      </c>
      <c r="H41">
        <v>0</v>
      </c>
      <c r="I41">
        <v>2.25</v>
      </c>
      <c r="J41">
        <v>0</v>
      </c>
      <c r="K41">
        <v>0</v>
      </c>
      <c r="L41">
        <v>3</v>
      </c>
      <c r="M41">
        <v>3</v>
      </c>
    </row>
    <row r="42" spans="1:13" x14ac:dyDescent="0.25">
      <c r="A42" t="s">
        <v>136</v>
      </c>
      <c r="B42" t="s">
        <v>137</v>
      </c>
      <c r="C42" t="str">
        <f t="shared" si="0"/>
        <v>VIETBaptiste</v>
      </c>
      <c r="D42" t="s">
        <v>1175</v>
      </c>
      <c r="E42">
        <v>12.75</v>
      </c>
      <c r="F42">
        <v>2</v>
      </c>
      <c r="G42">
        <v>0</v>
      </c>
      <c r="H42">
        <v>2.25</v>
      </c>
      <c r="I42">
        <v>0</v>
      </c>
      <c r="J42">
        <v>2.5</v>
      </c>
      <c r="K42">
        <v>0</v>
      </c>
      <c r="L42">
        <v>3</v>
      </c>
      <c r="M42">
        <v>3</v>
      </c>
    </row>
    <row r="43" spans="1:13" x14ac:dyDescent="0.25">
      <c r="A43" t="s">
        <v>485</v>
      </c>
      <c r="B43" t="s">
        <v>486</v>
      </c>
      <c r="C43" t="str">
        <f t="shared" si="0"/>
        <v>LE HANNIERDea</v>
      </c>
      <c r="D43" t="s">
        <v>1280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699</v>
      </c>
      <c r="B44" t="s">
        <v>698</v>
      </c>
      <c r="C44" t="str">
        <f t="shared" si="0"/>
        <v>PELEFrancois</v>
      </c>
      <c r="D44" t="s">
        <v>1151</v>
      </c>
      <c r="E44">
        <v>17</v>
      </c>
      <c r="F44">
        <v>2</v>
      </c>
      <c r="G44">
        <v>2</v>
      </c>
      <c r="H44">
        <v>2.25</v>
      </c>
      <c r="I44">
        <v>2.25</v>
      </c>
      <c r="J44">
        <v>2.5</v>
      </c>
      <c r="K44">
        <v>3</v>
      </c>
      <c r="L44">
        <v>3</v>
      </c>
      <c r="M44">
        <v>0</v>
      </c>
    </row>
    <row r="45" spans="1:13" x14ac:dyDescent="0.25">
      <c r="A45" t="s">
        <v>466</v>
      </c>
      <c r="B45" t="s">
        <v>467</v>
      </c>
      <c r="C45" t="str">
        <f t="shared" si="0"/>
        <v>DIETLINPierre-Antoine</v>
      </c>
      <c r="D45" t="s">
        <v>1330</v>
      </c>
      <c r="E45">
        <v>17</v>
      </c>
      <c r="F45">
        <v>2</v>
      </c>
      <c r="G45">
        <v>2</v>
      </c>
      <c r="H45">
        <v>2.25</v>
      </c>
      <c r="I45">
        <v>2.25</v>
      </c>
      <c r="J45">
        <v>2.5</v>
      </c>
      <c r="K45">
        <v>0</v>
      </c>
      <c r="L45">
        <v>3</v>
      </c>
      <c r="M45">
        <v>3</v>
      </c>
    </row>
    <row r="46" spans="1:13" x14ac:dyDescent="0.25">
      <c r="A46" t="s">
        <v>722</v>
      </c>
      <c r="B46" t="s">
        <v>557</v>
      </c>
      <c r="C46" t="str">
        <f t="shared" si="0"/>
        <v>TANDARTNathan</v>
      </c>
      <c r="D46" t="s">
        <v>1211</v>
      </c>
      <c r="E46">
        <v>14.5</v>
      </c>
      <c r="F46">
        <v>2</v>
      </c>
      <c r="G46">
        <v>2</v>
      </c>
      <c r="H46">
        <v>2.25</v>
      </c>
      <c r="I46">
        <v>2.25</v>
      </c>
      <c r="J46">
        <v>0</v>
      </c>
      <c r="K46">
        <v>0</v>
      </c>
      <c r="L46">
        <v>3</v>
      </c>
      <c r="M46">
        <v>3</v>
      </c>
    </row>
    <row r="47" spans="1:13" x14ac:dyDescent="0.25">
      <c r="A47" t="s">
        <v>581</v>
      </c>
      <c r="B47" t="s">
        <v>186</v>
      </c>
      <c r="C47" t="str">
        <f t="shared" si="0"/>
        <v>CHAVANEArthur</v>
      </c>
      <c r="D47" t="s">
        <v>1160</v>
      </c>
      <c r="E47">
        <v>17.75</v>
      </c>
      <c r="F47">
        <v>2</v>
      </c>
      <c r="G47">
        <v>2</v>
      </c>
      <c r="H47">
        <v>2.25</v>
      </c>
      <c r="I47">
        <v>0</v>
      </c>
      <c r="J47">
        <v>2.5</v>
      </c>
      <c r="K47">
        <v>3</v>
      </c>
      <c r="L47">
        <v>3</v>
      </c>
      <c r="M47">
        <v>3</v>
      </c>
    </row>
    <row r="48" spans="1:13" x14ac:dyDescent="0.25">
      <c r="A48" t="s">
        <v>272</v>
      </c>
      <c r="B48" t="s">
        <v>208</v>
      </c>
      <c r="C48" t="str">
        <f t="shared" si="0"/>
        <v>DUPUITAlban</v>
      </c>
      <c r="D48" t="s">
        <v>1331</v>
      </c>
      <c r="E48">
        <v>18</v>
      </c>
      <c r="F48">
        <v>0</v>
      </c>
      <c r="G48">
        <v>2</v>
      </c>
      <c r="H48">
        <v>2.25</v>
      </c>
      <c r="I48">
        <v>2.25</v>
      </c>
      <c r="J48">
        <v>2.5</v>
      </c>
      <c r="K48">
        <v>3</v>
      </c>
      <c r="L48">
        <v>3</v>
      </c>
      <c r="M48">
        <v>3</v>
      </c>
    </row>
    <row r="49" spans="1:13" x14ac:dyDescent="0.25">
      <c r="A49" t="s">
        <v>477</v>
      </c>
      <c r="B49" t="s">
        <v>478</v>
      </c>
      <c r="C49" t="str">
        <f t="shared" si="0"/>
        <v>LEVEAUXNicolas</v>
      </c>
      <c r="D49" t="s">
        <v>1332</v>
      </c>
      <c r="E49">
        <v>20</v>
      </c>
      <c r="F49">
        <v>2</v>
      </c>
      <c r="G49">
        <v>2</v>
      </c>
      <c r="H49">
        <v>2.25</v>
      </c>
      <c r="I49">
        <v>2.25</v>
      </c>
      <c r="J49">
        <v>2.5</v>
      </c>
      <c r="K49">
        <v>3</v>
      </c>
      <c r="L49">
        <v>3</v>
      </c>
      <c r="M49">
        <v>3</v>
      </c>
    </row>
    <row r="50" spans="1:13" x14ac:dyDescent="0.25">
      <c r="A50" t="s">
        <v>731</v>
      </c>
      <c r="B50" t="s">
        <v>104</v>
      </c>
      <c r="C50" t="str">
        <f t="shared" si="0"/>
        <v>VERDIERJulien</v>
      </c>
      <c r="D50" t="s">
        <v>1152</v>
      </c>
      <c r="E50">
        <v>14.5</v>
      </c>
      <c r="F50">
        <v>2</v>
      </c>
      <c r="G50">
        <v>2</v>
      </c>
      <c r="H50">
        <v>2.25</v>
      </c>
      <c r="I50">
        <v>2.25</v>
      </c>
      <c r="J50">
        <v>0</v>
      </c>
      <c r="K50">
        <v>3</v>
      </c>
      <c r="L50">
        <v>0</v>
      </c>
      <c r="M50">
        <v>3</v>
      </c>
    </row>
    <row r="51" spans="1:13" x14ac:dyDescent="0.25">
      <c r="A51" t="s">
        <v>461</v>
      </c>
      <c r="B51" t="s">
        <v>306</v>
      </c>
      <c r="C51" t="str">
        <f t="shared" si="0"/>
        <v>BOUDETLouis</v>
      </c>
      <c r="D51" t="s">
        <v>1333</v>
      </c>
      <c r="E51">
        <v>17</v>
      </c>
      <c r="F51">
        <v>2</v>
      </c>
      <c r="G51">
        <v>2</v>
      </c>
      <c r="H51">
        <v>2.25</v>
      </c>
      <c r="I51">
        <v>2.25</v>
      </c>
      <c r="J51">
        <v>2.5</v>
      </c>
      <c r="K51">
        <v>3</v>
      </c>
      <c r="L51">
        <v>0</v>
      </c>
      <c r="M51">
        <v>3</v>
      </c>
    </row>
    <row r="52" spans="1:13" x14ac:dyDescent="0.25">
      <c r="A52" t="s">
        <v>88</v>
      </c>
      <c r="B52" t="s">
        <v>89</v>
      </c>
      <c r="C52" t="str">
        <f t="shared" si="0"/>
        <v>ROLLANDHeloise</v>
      </c>
      <c r="D52" t="s">
        <v>1118</v>
      </c>
      <c r="E52">
        <v>10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3</v>
      </c>
    </row>
    <row r="53" spans="1:13" x14ac:dyDescent="0.25">
      <c r="A53" t="s">
        <v>145</v>
      </c>
      <c r="B53" t="s">
        <v>146</v>
      </c>
      <c r="C53" t="str">
        <f t="shared" si="0"/>
        <v>TELLIERMaxime</v>
      </c>
      <c r="D53" t="s">
        <v>1092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3</v>
      </c>
      <c r="M53">
        <v>3</v>
      </c>
    </row>
    <row r="54" spans="1:13" x14ac:dyDescent="0.25">
      <c r="A54" t="s">
        <v>602</v>
      </c>
      <c r="B54" t="s">
        <v>601</v>
      </c>
      <c r="C54" t="str">
        <f t="shared" si="0"/>
        <v>DE VERGNETTE DE LAMOTTELucas</v>
      </c>
      <c r="D54" t="s">
        <v>1287</v>
      </c>
      <c r="E54">
        <v>17</v>
      </c>
      <c r="F54">
        <v>2</v>
      </c>
      <c r="G54">
        <v>2</v>
      </c>
      <c r="H54">
        <v>2.25</v>
      </c>
      <c r="I54">
        <v>2.25</v>
      </c>
      <c r="J54">
        <v>2.5</v>
      </c>
      <c r="K54">
        <v>3</v>
      </c>
      <c r="L54">
        <v>0</v>
      </c>
      <c r="M54">
        <v>3</v>
      </c>
    </row>
    <row r="55" spans="1:13" x14ac:dyDescent="0.25">
      <c r="A55" t="s">
        <v>125</v>
      </c>
      <c r="B55" t="s">
        <v>126</v>
      </c>
      <c r="C55" t="str">
        <f t="shared" si="0"/>
        <v>MANSSENSJanaelle</v>
      </c>
      <c r="D55" t="s">
        <v>1133</v>
      </c>
      <c r="E55">
        <v>15.5</v>
      </c>
      <c r="F55">
        <v>2</v>
      </c>
      <c r="G55">
        <v>2</v>
      </c>
      <c r="H55">
        <v>0</v>
      </c>
      <c r="I55">
        <v>0</v>
      </c>
      <c r="J55">
        <v>2.5</v>
      </c>
      <c r="K55">
        <v>3</v>
      </c>
      <c r="L55">
        <v>3</v>
      </c>
      <c r="M55">
        <v>3</v>
      </c>
    </row>
    <row r="56" spans="1:13" x14ac:dyDescent="0.25">
      <c r="A56" t="s">
        <v>627</v>
      </c>
      <c r="B56" t="s">
        <v>626</v>
      </c>
      <c r="C56" t="str">
        <f t="shared" si="0"/>
        <v>GIBERTGarance</v>
      </c>
      <c r="D56" t="s">
        <v>1317</v>
      </c>
      <c r="E56">
        <v>12.25</v>
      </c>
      <c r="F56">
        <v>2</v>
      </c>
      <c r="G56">
        <v>2</v>
      </c>
      <c r="H56">
        <v>2.25</v>
      </c>
      <c r="I56">
        <v>0</v>
      </c>
      <c r="J56">
        <v>0</v>
      </c>
      <c r="K56">
        <v>0</v>
      </c>
      <c r="L56">
        <v>3</v>
      </c>
      <c r="M56">
        <v>3</v>
      </c>
    </row>
    <row r="57" spans="1:13" x14ac:dyDescent="0.25">
      <c r="A57" t="s">
        <v>584</v>
      </c>
      <c r="B57" t="s">
        <v>559</v>
      </c>
      <c r="C57" t="str">
        <f t="shared" si="0"/>
        <v>DE COSTEREliot</v>
      </c>
      <c r="D57" t="s">
        <v>1246</v>
      </c>
      <c r="E57">
        <v>4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207</v>
      </c>
      <c r="B58" t="s">
        <v>208</v>
      </c>
      <c r="C58" t="str">
        <f t="shared" si="0"/>
        <v>DEGASAlban</v>
      </c>
      <c r="D58" t="s">
        <v>1334</v>
      </c>
      <c r="E58">
        <v>14.75</v>
      </c>
      <c r="F58">
        <v>2</v>
      </c>
      <c r="G58">
        <v>2</v>
      </c>
      <c r="H58">
        <v>2.25</v>
      </c>
      <c r="I58">
        <v>0</v>
      </c>
      <c r="J58">
        <v>2.5</v>
      </c>
      <c r="K58">
        <v>0</v>
      </c>
      <c r="L58">
        <v>3</v>
      </c>
      <c r="M58">
        <v>3</v>
      </c>
    </row>
    <row r="59" spans="1:13" x14ac:dyDescent="0.25">
      <c r="A59" t="s">
        <v>624</v>
      </c>
      <c r="B59" t="s">
        <v>623</v>
      </c>
      <c r="C59" t="str">
        <f t="shared" si="0"/>
        <v>GEATJosselyn</v>
      </c>
      <c r="D59" t="s">
        <v>1288</v>
      </c>
      <c r="E59">
        <v>12.25</v>
      </c>
      <c r="F59">
        <v>2</v>
      </c>
      <c r="G59">
        <v>2</v>
      </c>
      <c r="H59">
        <v>2.25</v>
      </c>
      <c r="I59">
        <v>0</v>
      </c>
      <c r="J59">
        <v>0</v>
      </c>
      <c r="K59">
        <v>0</v>
      </c>
      <c r="L59">
        <v>3</v>
      </c>
      <c r="M59">
        <v>3</v>
      </c>
    </row>
    <row r="60" spans="1:13" x14ac:dyDescent="0.25">
      <c r="A60" t="s">
        <v>106</v>
      </c>
      <c r="B60" t="s">
        <v>107</v>
      </c>
      <c r="C60" t="str">
        <f t="shared" si="0"/>
        <v>MAZETEric</v>
      </c>
      <c r="D60" t="s">
        <v>1177</v>
      </c>
      <c r="E60">
        <v>15.25</v>
      </c>
      <c r="F60">
        <v>2</v>
      </c>
      <c r="G60">
        <v>2</v>
      </c>
      <c r="H60">
        <v>2.25</v>
      </c>
      <c r="I60">
        <v>0</v>
      </c>
      <c r="J60">
        <v>0</v>
      </c>
      <c r="K60">
        <v>3</v>
      </c>
      <c r="L60">
        <v>3</v>
      </c>
      <c r="M60">
        <v>3</v>
      </c>
    </row>
    <row r="61" spans="1:13" x14ac:dyDescent="0.25">
      <c r="A61" t="s">
        <v>529</v>
      </c>
      <c r="B61" t="s">
        <v>320</v>
      </c>
      <c r="C61" t="str">
        <f t="shared" si="0"/>
        <v>DEKEYSER-DESWARTERomain</v>
      </c>
      <c r="D61" t="s">
        <v>1183</v>
      </c>
      <c r="E61">
        <v>14.75</v>
      </c>
      <c r="F61">
        <v>2</v>
      </c>
      <c r="G61">
        <v>2</v>
      </c>
      <c r="H61">
        <v>2.25</v>
      </c>
      <c r="I61">
        <v>0</v>
      </c>
      <c r="J61">
        <v>2.5</v>
      </c>
      <c r="K61">
        <v>3</v>
      </c>
      <c r="L61">
        <v>3</v>
      </c>
      <c r="M61">
        <v>0</v>
      </c>
    </row>
    <row r="62" spans="1:13" x14ac:dyDescent="0.25">
      <c r="A62" t="s">
        <v>608</v>
      </c>
      <c r="B62" t="s">
        <v>607</v>
      </c>
      <c r="C62" t="str">
        <f t="shared" si="0"/>
        <v>DUPONTOmbeline</v>
      </c>
      <c r="D62" t="s">
        <v>1181</v>
      </c>
      <c r="E62">
        <v>15.5</v>
      </c>
      <c r="F62">
        <v>0</v>
      </c>
      <c r="G62">
        <v>2</v>
      </c>
      <c r="H62">
        <v>2.25</v>
      </c>
      <c r="I62">
        <v>2.25</v>
      </c>
      <c r="J62">
        <v>0</v>
      </c>
      <c r="K62">
        <v>3</v>
      </c>
      <c r="L62">
        <v>3</v>
      </c>
      <c r="M62">
        <v>3</v>
      </c>
    </row>
    <row r="63" spans="1:13" x14ac:dyDescent="0.25">
      <c r="A63" t="s">
        <v>199</v>
      </c>
      <c r="B63" t="s">
        <v>22</v>
      </c>
      <c r="C63" t="str">
        <f t="shared" si="0"/>
        <v>BARABEAntoine</v>
      </c>
      <c r="D63" t="s">
        <v>1170</v>
      </c>
      <c r="E63">
        <v>12.5</v>
      </c>
      <c r="F63">
        <v>2</v>
      </c>
      <c r="G63">
        <v>2</v>
      </c>
      <c r="H63">
        <v>0</v>
      </c>
      <c r="I63">
        <v>0</v>
      </c>
      <c r="J63">
        <v>2.5</v>
      </c>
      <c r="K63">
        <v>0</v>
      </c>
      <c r="L63">
        <v>3</v>
      </c>
      <c r="M63">
        <v>3</v>
      </c>
    </row>
    <row r="64" spans="1:13" x14ac:dyDescent="0.25">
      <c r="A64" t="s">
        <v>516</v>
      </c>
      <c r="B64" t="s">
        <v>517</v>
      </c>
      <c r="C64" t="str">
        <f t="shared" si="0"/>
        <v>DUVALMarin</v>
      </c>
      <c r="D64" t="s">
        <v>1335</v>
      </c>
      <c r="E64">
        <v>18</v>
      </c>
      <c r="F64">
        <v>2</v>
      </c>
      <c r="G64">
        <v>0</v>
      </c>
      <c r="H64">
        <v>2.25</v>
      </c>
      <c r="I64">
        <v>2.25</v>
      </c>
      <c r="J64">
        <v>2.5</v>
      </c>
      <c r="K64">
        <v>3</v>
      </c>
      <c r="L64">
        <v>3</v>
      </c>
      <c r="M64">
        <v>3</v>
      </c>
    </row>
    <row r="65" spans="1:13" x14ac:dyDescent="0.25">
      <c r="A65" t="s">
        <v>21</v>
      </c>
      <c r="B65" t="s">
        <v>22</v>
      </c>
      <c r="C65" t="str">
        <f t="shared" si="0"/>
        <v>SACAVINAntoine</v>
      </c>
      <c r="D65" t="s">
        <v>1176</v>
      </c>
      <c r="E65">
        <v>12.5</v>
      </c>
      <c r="F65">
        <v>2</v>
      </c>
      <c r="G65">
        <v>2</v>
      </c>
      <c r="H65">
        <v>0</v>
      </c>
      <c r="I65" t="s">
        <v>24</v>
      </c>
      <c r="J65">
        <v>2.5</v>
      </c>
      <c r="K65">
        <v>3</v>
      </c>
      <c r="L65">
        <v>0</v>
      </c>
      <c r="M65">
        <v>3</v>
      </c>
    </row>
    <row r="66" spans="1:13" x14ac:dyDescent="0.25">
      <c r="A66" t="s">
        <v>578</v>
      </c>
      <c r="B66" t="s">
        <v>22</v>
      </c>
      <c r="C66" t="str">
        <f t="shared" si="0"/>
        <v>CELISSEAntoine</v>
      </c>
      <c r="D66" t="s">
        <v>1069</v>
      </c>
      <c r="E66">
        <v>14.75</v>
      </c>
      <c r="F66">
        <v>2</v>
      </c>
      <c r="G66">
        <v>2</v>
      </c>
      <c r="H66">
        <v>0</v>
      </c>
      <c r="I66">
        <v>2.25</v>
      </c>
      <c r="J66">
        <v>2.5</v>
      </c>
      <c r="K66">
        <v>0</v>
      </c>
      <c r="L66">
        <v>3</v>
      </c>
      <c r="M66">
        <v>3</v>
      </c>
    </row>
    <row r="67" spans="1:13" x14ac:dyDescent="0.25">
      <c r="A67" t="s">
        <v>480</v>
      </c>
      <c r="B67" t="s">
        <v>229</v>
      </c>
      <c r="C67" t="str">
        <f t="shared" ref="C67:C100" si="1">A67&amp;B67</f>
        <v>BONNEFOYLou</v>
      </c>
      <c r="D67" t="s">
        <v>1336</v>
      </c>
      <c r="E67">
        <v>17.75</v>
      </c>
      <c r="F67">
        <v>2</v>
      </c>
      <c r="G67">
        <v>2</v>
      </c>
      <c r="H67">
        <v>2.25</v>
      </c>
      <c r="I67">
        <v>0</v>
      </c>
      <c r="J67">
        <v>2.5</v>
      </c>
      <c r="K67">
        <v>3</v>
      </c>
      <c r="L67">
        <v>3</v>
      </c>
      <c r="M67">
        <v>3</v>
      </c>
    </row>
    <row r="68" spans="1:13" x14ac:dyDescent="0.25">
      <c r="A68" t="s">
        <v>426</v>
      </c>
      <c r="B68" t="s">
        <v>427</v>
      </c>
      <c r="C68" t="str">
        <f t="shared" si="1"/>
        <v>DELAHAYEBlandine</v>
      </c>
      <c r="D68" t="s">
        <v>1337</v>
      </c>
      <c r="E68">
        <v>9.75</v>
      </c>
      <c r="F68">
        <v>0</v>
      </c>
      <c r="G68">
        <v>2</v>
      </c>
      <c r="H68">
        <v>2.25</v>
      </c>
      <c r="I68">
        <v>0</v>
      </c>
      <c r="J68">
        <v>2.5</v>
      </c>
      <c r="K68">
        <v>0</v>
      </c>
      <c r="L68">
        <v>0</v>
      </c>
      <c r="M68">
        <v>3</v>
      </c>
    </row>
    <row r="69" spans="1:13" x14ac:dyDescent="0.25">
      <c r="A69" t="s">
        <v>550</v>
      </c>
      <c r="B69" t="s">
        <v>306</v>
      </c>
      <c r="C69" t="str">
        <f t="shared" si="1"/>
        <v>ACKERLouis</v>
      </c>
      <c r="D69" t="s">
        <v>1168</v>
      </c>
      <c r="E69">
        <v>11.75</v>
      </c>
      <c r="F69">
        <v>2</v>
      </c>
      <c r="G69">
        <v>2</v>
      </c>
      <c r="H69">
        <v>0</v>
      </c>
      <c r="I69">
        <v>2.25</v>
      </c>
      <c r="J69">
        <v>2.5</v>
      </c>
      <c r="K69">
        <v>3</v>
      </c>
      <c r="L69">
        <v>0</v>
      </c>
      <c r="M69">
        <v>0</v>
      </c>
    </row>
    <row r="70" spans="1:13" x14ac:dyDescent="0.25">
      <c r="A70" t="s">
        <v>663</v>
      </c>
      <c r="B70" t="s">
        <v>557</v>
      </c>
      <c r="C70" t="str">
        <f t="shared" si="1"/>
        <v>LECERFNathan</v>
      </c>
      <c r="D70" t="s">
        <v>1256</v>
      </c>
      <c r="E70">
        <v>11</v>
      </c>
      <c r="F70">
        <v>2</v>
      </c>
      <c r="G70">
        <v>0</v>
      </c>
      <c r="H70">
        <v>0</v>
      </c>
      <c r="I70">
        <v>0</v>
      </c>
      <c r="J70">
        <v>0</v>
      </c>
      <c r="K70">
        <v>3</v>
      </c>
      <c r="L70">
        <v>3</v>
      </c>
      <c r="M70">
        <v>3</v>
      </c>
    </row>
    <row r="71" spans="1:13" x14ac:dyDescent="0.25">
      <c r="A71" t="s">
        <v>625</v>
      </c>
      <c r="B71" t="s">
        <v>450</v>
      </c>
      <c r="C71" t="str">
        <f t="shared" si="1"/>
        <v>GENTIENFlavie</v>
      </c>
      <c r="D71" t="s">
        <v>1131</v>
      </c>
      <c r="E71">
        <v>7.25</v>
      </c>
      <c r="F71">
        <v>0</v>
      </c>
      <c r="G71">
        <v>2</v>
      </c>
      <c r="H71">
        <v>0</v>
      </c>
      <c r="I71">
        <v>2.25</v>
      </c>
      <c r="J71">
        <v>0</v>
      </c>
      <c r="K71">
        <v>0</v>
      </c>
      <c r="L71">
        <v>0</v>
      </c>
      <c r="M71">
        <v>3</v>
      </c>
    </row>
    <row r="72" spans="1:13" x14ac:dyDescent="0.25">
      <c r="A72" t="s">
        <v>670</v>
      </c>
      <c r="B72" t="s">
        <v>669</v>
      </c>
      <c r="C72" t="str">
        <f t="shared" si="1"/>
        <v>LE POGAMMatheo</v>
      </c>
      <c r="D72" t="s">
        <v>1135</v>
      </c>
      <c r="E72">
        <v>12.25</v>
      </c>
      <c r="F72">
        <v>2</v>
      </c>
      <c r="G72">
        <v>2</v>
      </c>
      <c r="H72">
        <v>0</v>
      </c>
      <c r="I72">
        <v>2.25</v>
      </c>
      <c r="J72">
        <v>0</v>
      </c>
      <c r="K72">
        <v>0</v>
      </c>
      <c r="L72">
        <v>3</v>
      </c>
      <c r="M72">
        <v>3</v>
      </c>
    </row>
    <row r="73" spans="1:13" x14ac:dyDescent="0.25">
      <c r="A73" t="s">
        <v>228</v>
      </c>
      <c r="B73" t="s">
        <v>229</v>
      </c>
      <c r="C73" t="str">
        <f t="shared" si="1"/>
        <v>HENINLou</v>
      </c>
      <c r="D73" t="s">
        <v>1125</v>
      </c>
      <c r="E73">
        <v>12.25</v>
      </c>
      <c r="F73">
        <v>2</v>
      </c>
      <c r="G73">
        <v>2</v>
      </c>
      <c r="H73">
        <v>2.25</v>
      </c>
      <c r="I73">
        <v>0</v>
      </c>
      <c r="J73">
        <v>0</v>
      </c>
      <c r="K73">
        <v>3</v>
      </c>
      <c r="L73">
        <v>3</v>
      </c>
      <c r="M73">
        <v>0</v>
      </c>
    </row>
    <row r="74" spans="1:13" x14ac:dyDescent="0.25">
      <c r="A74" t="s">
        <v>498</v>
      </c>
      <c r="B74" t="s">
        <v>499</v>
      </c>
      <c r="C74" t="str">
        <f t="shared" si="1"/>
        <v>COUTTENIERAurore</v>
      </c>
      <c r="D74" t="s">
        <v>1338</v>
      </c>
      <c r="E74">
        <v>15.75</v>
      </c>
      <c r="F74">
        <v>2</v>
      </c>
      <c r="G74">
        <v>0</v>
      </c>
      <c r="H74">
        <v>0</v>
      </c>
      <c r="I74">
        <v>2.25</v>
      </c>
      <c r="J74">
        <v>2.5</v>
      </c>
      <c r="K74">
        <v>3</v>
      </c>
      <c r="L74">
        <v>3</v>
      </c>
      <c r="M74">
        <v>3</v>
      </c>
    </row>
    <row r="75" spans="1:13" x14ac:dyDescent="0.25">
      <c r="A75" t="s">
        <v>677</v>
      </c>
      <c r="B75" t="s">
        <v>676</v>
      </c>
      <c r="C75" t="str">
        <f t="shared" si="1"/>
        <v>MABILEAUAlois</v>
      </c>
      <c r="D75" t="s">
        <v>1154</v>
      </c>
      <c r="E75">
        <v>9.25</v>
      </c>
      <c r="F75">
        <v>2</v>
      </c>
      <c r="G75">
        <v>2</v>
      </c>
      <c r="H75">
        <v>0</v>
      </c>
      <c r="I75">
        <v>2.25</v>
      </c>
      <c r="J75">
        <v>0</v>
      </c>
      <c r="K75" t="s">
        <v>24</v>
      </c>
      <c r="L75">
        <v>0</v>
      </c>
      <c r="M75">
        <v>3</v>
      </c>
    </row>
    <row r="76" spans="1:13" x14ac:dyDescent="0.25">
      <c r="A76" t="s">
        <v>562</v>
      </c>
      <c r="B76" t="s">
        <v>146</v>
      </c>
      <c r="C76" t="str">
        <f t="shared" si="1"/>
        <v>BARDINMaxime</v>
      </c>
      <c r="D76" t="s">
        <v>1192</v>
      </c>
      <c r="E76">
        <v>17</v>
      </c>
      <c r="F76">
        <v>2</v>
      </c>
      <c r="G76">
        <v>2</v>
      </c>
      <c r="H76">
        <v>2.25</v>
      </c>
      <c r="I76">
        <v>2.25</v>
      </c>
      <c r="J76">
        <v>2.5</v>
      </c>
      <c r="K76">
        <v>3</v>
      </c>
      <c r="L76">
        <v>0</v>
      </c>
      <c r="M76">
        <v>3</v>
      </c>
    </row>
    <row r="77" spans="1:13" x14ac:dyDescent="0.25">
      <c r="A77" t="s">
        <v>592</v>
      </c>
      <c r="B77" t="s">
        <v>591</v>
      </c>
      <c r="C77" t="str">
        <f t="shared" si="1"/>
        <v>DE LOYNESAnnonciade</v>
      </c>
      <c r="D77" t="s">
        <v>1258</v>
      </c>
      <c r="E77">
        <v>14.75</v>
      </c>
      <c r="F77">
        <v>2</v>
      </c>
      <c r="G77">
        <v>2</v>
      </c>
      <c r="H77">
        <v>0</v>
      </c>
      <c r="I77">
        <v>2.25</v>
      </c>
      <c r="J77">
        <v>2.5</v>
      </c>
      <c r="K77">
        <v>3</v>
      </c>
      <c r="L77">
        <v>0</v>
      </c>
      <c r="M77">
        <v>3</v>
      </c>
    </row>
    <row r="78" spans="1:13" x14ac:dyDescent="0.25">
      <c r="A78" t="s">
        <v>595</v>
      </c>
      <c r="B78" t="s">
        <v>256</v>
      </c>
      <c r="C78" t="str">
        <f t="shared" si="1"/>
        <v>DEQUIDTThomas</v>
      </c>
      <c r="D78" t="s">
        <v>1216</v>
      </c>
      <c r="E78">
        <v>20</v>
      </c>
      <c r="F78">
        <v>2</v>
      </c>
      <c r="G78">
        <v>2</v>
      </c>
      <c r="H78">
        <v>2.25</v>
      </c>
      <c r="I78">
        <v>2.25</v>
      </c>
      <c r="J78">
        <v>2.5</v>
      </c>
      <c r="K78">
        <v>3</v>
      </c>
      <c r="L78">
        <v>3</v>
      </c>
      <c r="M78">
        <v>3</v>
      </c>
    </row>
    <row r="79" spans="1:13" x14ac:dyDescent="0.25">
      <c r="A79" t="s">
        <v>505</v>
      </c>
      <c r="B79" t="s">
        <v>506</v>
      </c>
      <c r="C79" t="str">
        <f t="shared" si="1"/>
        <v>BRUCHETMathilde</v>
      </c>
      <c r="D79" t="s">
        <v>1204</v>
      </c>
      <c r="E79">
        <v>10.25</v>
      </c>
      <c r="F79">
        <v>0</v>
      </c>
      <c r="G79">
        <v>2</v>
      </c>
      <c r="H79">
        <v>2.25</v>
      </c>
      <c r="I79">
        <v>0</v>
      </c>
      <c r="J79">
        <v>0</v>
      </c>
      <c r="K79">
        <v>0</v>
      </c>
      <c r="L79">
        <v>3</v>
      </c>
      <c r="M79">
        <v>3</v>
      </c>
    </row>
    <row r="80" spans="1:13" x14ac:dyDescent="0.25">
      <c r="A80" t="s">
        <v>449</v>
      </c>
      <c r="B80" t="s">
        <v>450</v>
      </c>
      <c r="C80" t="str">
        <f t="shared" si="1"/>
        <v>FRANCHAISEFlavie</v>
      </c>
      <c r="D80" t="s">
        <v>1339</v>
      </c>
      <c r="E80">
        <v>14.75</v>
      </c>
      <c r="F80">
        <v>2</v>
      </c>
      <c r="G80">
        <v>2</v>
      </c>
      <c r="H80">
        <v>2.25</v>
      </c>
      <c r="I80">
        <v>0</v>
      </c>
      <c r="J80">
        <v>2.5</v>
      </c>
      <c r="K80">
        <v>0</v>
      </c>
      <c r="L80">
        <v>3</v>
      </c>
      <c r="M80">
        <v>3</v>
      </c>
    </row>
    <row r="81" spans="1:13" x14ac:dyDescent="0.25">
      <c r="A81" t="s">
        <v>94</v>
      </c>
      <c r="B81" t="s">
        <v>95</v>
      </c>
      <c r="C81" t="str">
        <f t="shared" si="1"/>
        <v>SAMPERSLucile</v>
      </c>
      <c r="D81" t="s">
        <v>1142</v>
      </c>
      <c r="E81">
        <v>7.5</v>
      </c>
      <c r="F81">
        <v>0</v>
      </c>
      <c r="G81">
        <v>2</v>
      </c>
      <c r="H81">
        <v>0</v>
      </c>
      <c r="I81">
        <v>0</v>
      </c>
      <c r="J81">
        <v>2.5</v>
      </c>
      <c r="K81">
        <v>0</v>
      </c>
      <c r="L81">
        <v>3</v>
      </c>
      <c r="M81">
        <v>0</v>
      </c>
    </row>
    <row r="82" spans="1:13" x14ac:dyDescent="0.25">
      <c r="A82" t="s">
        <v>637</v>
      </c>
      <c r="B82" t="s">
        <v>636</v>
      </c>
      <c r="C82" t="str">
        <f t="shared" si="1"/>
        <v>GUERLETFlorian</v>
      </c>
      <c r="D82" t="s">
        <v>1174</v>
      </c>
      <c r="E82">
        <v>9.75</v>
      </c>
      <c r="F82">
        <v>0</v>
      </c>
      <c r="G82">
        <v>2</v>
      </c>
      <c r="H82">
        <v>2.25</v>
      </c>
      <c r="I82">
        <v>0</v>
      </c>
      <c r="J82">
        <v>2.5</v>
      </c>
      <c r="K82">
        <v>0</v>
      </c>
      <c r="L82">
        <v>0</v>
      </c>
      <c r="M82">
        <v>3</v>
      </c>
    </row>
    <row r="83" spans="1:13" x14ac:dyDescent="0.25">
      <c r="A83" t="s">
        <v>333</v>
      </c>
      <c r="B83" t="s">
        <v>334</v>
      </c>
      <c r="C83" t="str">
        <f t="shared" si="1"/>
        <v>COLOMBSolane</v>
      </c>
      <c r="D83" t="s">
        <v>1230</v>
      </c>
      <c r="E83">
        <v>11.5</v>
      </c>
      <c r="F83">
        <v>2</v>
      </c>
      <c r="G83">
        <v>2</v>
      </c>
      <c r="H83">
        <v>2.25</v>
      </c>
      <c r="I83">
        <v>2.25</v>
      </c>
      <c r="J83">
        <v>0</v>
      </c>
      <c r="K83">
        <v>3</v>
      </c>
      <c r="L83">
        <v>0</v>
      </c>
      <c r="M83">
        <v>0</v>
      </c>
    </row>
    <row r="84" spans="1:13" x14ac:dyDescent="0.25">
      <c r="A84" t="s">
        <v>662</v>
      </c>
      <c r="B84" t="s">
        <v>661</v>
      </c>
      <c r="C84" t="str">
        <f t="shared" si="1"/>
        <v>LE CAMEloise</v>
      </c>
      <c r="D84" t="s">
        <v>1214</v>
      </c>
      <c r="E84">
        <v>14.75</v>
      </c>
      <c r="F84">
        <v>2</v>
      </c>
      <c r="G84">
        <v>2</v>
      </c>
      <c r="H84">
        <v>0</v>
      </c>
      <c r="I84">
        <v>2.25</v>
      </c>
      <c r="J84">
        <v>2.5</v>
      </c>
      <c r="K84">
        <v>0</v>
      </c>
      <c r="L84">
        <v>3</v>
      </c>
      <c r="M84">
        <v>3</v>
      </c>
    </row>
    <row r="85" spans="1:13" x14ac:dyDescent="0.25">
      <c r="A85" t="s">
        <v>483</v>
      </c>
      <c r="B85" t="s">
        <v>256</v>
      </c>
      <c r="C85" t="str">
        <f t="shared" si="1"/>
        <v>LECATThomas</v>
      </c>
      <c r="D85" t="s">
        <v>1340</v>
      </c>
      <c r="E85">
        <v>5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</row>
    <row r="86" spans="1:13" x14ac:dyDescent="0.25">
      <c r="A86" t="s">
        <v>549</v>
      </c>
      <c r="B86" t="s">
        <v>548</v>
      </c>
      <c r="C86" t="str">
        <f t="shared" si="1"/>
        <v>ABADIECaroline</v>
      </c>
      <c r="D86" t="s">
        <v>1127</v>
      </c>
      <c r="E86">
        <v>15.5</v>
      </c>
      <c r="F86">
        <v>2</v>
      </c>
      <c r="G86">
        <v>2</v>
      </c>
      <c r="H86">
        <v>0</v>
      </c>
      <c r="I86">
        <v>0</v>
      </c>
      <c r="J86">
        <v>2.5</v>
      </c>
      <c r="K86">
        <v>3</v>
      </c>
      <c r="L86">
        <v>3</v>
      </c>
      <c r="M86">
        <v>3</v>
      </c>
    </row>
    <row r="87" spans="1:13" x14ac:dyDescent="0.25">
      <c r="A87" t="s">
        <v>565</v>
      </c>
      <c r="B87" t="s">
        <v>564</v>
      </c>
      <c r="C87" t="str">
        <f t="shared" si="1"/>
        <v>BEAUFILSAntonin</v>
      </c>
      <c r="D87" t="s">
        <v>1207</v>
      </c>
      <c r="E87">
        <v>6.25</v>
      </c>
      <c r="F87">
        <v>2</v>
      </c>
      <c r="G87">
        <v>2</v>
      </c>
      <c r="H87">
        <v>2.25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97</v>
      </c>
      <c r="B88" t="s">
        <v>32</v>
      </c>
      <c r="C88" t="str">
        <f t="shared" si="1"/>
        <v>LANGLETJean</v>
      </c>
      <c r="D88" t="s">
        <v>1283</v>
      </c>
      <c r="E88">
        <v>12.25</v>
      </c>
      <c r="F88">
        <v>2</v>
      </c>
      <c r="G88">
        <v>2</v>
      </c>
      <c r="H88">
        <v>2.25</v>
      </c>
      <c r="I88">
        <v>0</v>
      </c>
      <c r="J88">
        <v>0</v>
      </c>
      <c r="K88">
        <v>0</v>
      </c>
      <c r="L88">
        <v>3</v>
      </c>
      <c r="M88">
        <v>3</v>
      </c>
    </row>
    <row r="89" spans="1:13" x14ac:dyDescent="0.25">
      <c r="A89" t="s">
        <v>160</v>
      </c>
      <c r="B89" t="s">
        <v>161</v>
      </c>
      <c r="C89" t="str">
        <f t="shared" si="1"/>
        <v>MOTTEBertrand</v>
      </c>
      <c r="D89" t="s">
        <v>1157</v>
      </c>
      <c r="E89">
        <v>7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</row>
    <row r="90" spans="1:13" x14ac:dyDescent="0.25">
      <c r="A90" t="s">
        <v>732</v>
      </c>
      <c r="B90" t="s">
        <v>256</v>
      </c>
      <c r="C90" t="str">
        <f t="shared" si="1"/>
        <v>VIEIRA-MARTINSThomas</v>
      </c>
      <c r="D90" t="s">
        <v>1148</v>
      </c>
      <c r="E90">
        <v>2.5</v>
      </c>
      <c r="F90">
        <v>0</v>
      </c>
      <c r="G90">
        <v>0</v>
      </c>
      <c r="H90">
        <v>0</v>
      </c>
      <c r="I90">
        <v>0</v>
      </c>
      <c r="J90">
        <v>2.5</v>
      </c>
      <c r="K90">
        <v>0</v>
      </c>
      <c r="L90">
        <v>0</v>
      </c>
      <c r="M90">
        <v>0</v>
      </c>
    </row>
    <row r="91" spans="1:13" x14ac:dyDescent="0.25">
      <c r="A91" t="s">
        <v>269</v>
      </c>
      <c r="B91" t="s">
        <v>270</v>
      </c>
      <c r="C91" t="str">
        <f t="shared" si="1"/>
        <v>DUYNSLAGERArmelle</v>
      </c>
      <c r="D91" t="s">
        <v>1155</v>
      </c>
      <c r="E91">
        <v>10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3</v>
      </c>
      <c r="M91">
        <v>3</v>
      </c>
    </row>
    <row r="92" spans="1:13" x14ac:dyDescent="0.25">
      <c r="A92" t="s">
        <v>220</v>
      </c>
      <c r="B92" t="s">
        <v>221</v>
      </c>
      <c r="C92" t="str">
        <f t="shared" si="1"/>
        <v>GARROTMathis</v>
      </c>
      <c r="D92" t="s">
        <v>1112</v>
      </c>
      <c r="E92">
        <v>7.25</v>
      </c>
      <c r="F92">
        <v>0</v>
      </c>
      <c r="G92">
        <v>2</v>
      </c>
      <c r="H92">
        <v>2.25</v>
      </c>
      <c r="I92">
        <v>0</v>
      </c>
      <c r="J92">
        <v>0</v>
      </c>
      <c r="K92">
        <v>0</v>
      </c>
      <c r="L92">
        <v>0</v>
      </c>
      <c r="M92">
        <v>3</v>
      </c>
    </row>
    <row r="93" spans="1:13" x14ac:dyDescent="0.25">
      <c r="A93" t="s">
        <v>237</v>
      </c>
      <c r="B93" t="s">
        <v>238</v>
      </c>
      <c r="C93" t="str">
        <f t="shared" si="1"/>
        <v>DEPARISVictor</v>
      </c>
      <c r="D93" t="s">
        <v>1159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</row>
    <row r="94" spans="1:13" x14ac:dyDescent="0.25">
      <c r="A94" t="s">
        <v>519</v>
      </c>
      <c r="B94" t="s">
        <v>149</v>
      </c>
      <c r="C94" t="str">
        <f t="shared" si="1"/>
        <v>IDELOTLouise</v>
      </c>
      <c r="D94" t="s">
        <v>1220</v>
      </c>
      <c r="E94">
        <v>5.25</v>
      </c>
      <c r="F94">
        <v>0</v>
      </c>
      <c r="G94">
        <v>0</v>
      </c>
      <c r="H94">
        <v>0</v>
      </c>
      <c r="I94">
        <v>2.25</v>
      </c>
      <c r="J94">
        <v>0</v>
      </c>
      <c r="K94" t="s">
        <v>24</v>
      </c>
      <c r="L94">
        <v>3</v>
      </c>
      <c r="M94">
        <v>0</v>
      </c>
    </row>
    <row r="95" spans="1:13" x14ac:dyDescent="0.25">
      <c r="A95" t="s">
        <v>555</v>
      </c>
      <c r="B95" t="s">
        <v>478</v>
      </c>
      <c r="C95" t="str">
        <f t="shared" si="1"/>
        <v>ARGAILLOTNicolas</v>
      </c>
      <c r="D95" t="s">
        <v>1289</v>
      </c>
      <c r="E95">
        <v>15</v>
      </c>
      <c r="F95">
        <v>0</v>
      </c>
      <c r="G95">
        <v>2</v>
      </c>
      <c r="H95">
        <v>2.25</v>
      </c>
      <c r="I95">
        <v>2.25</v>
      </c>
      <c r="J95">
        <v>2.5</v>
      </c>
      <c r="K95">
        <v>3</v>
      </c>
      <c r="L95">
        <v>0</v>
      </c>
      <c r="M95">
        <v>3</v>
      </c>
    </row>
    <row r="96" spans="1:13" x14ac:dyDescent="0.25">
      <c r="A96" t="s">
        <v>644</v>
      </c>
      <c r="B96" t="s">
        <v>306</v>
      </c>
      <c r="C96" t="str">
        <f t="shared" si="1"/>
        <v>IMBAULTLouis</v>
      </c>
      <c r="D96" t="s">
        <v>1219</v>
      </c>
      <c r="E96">
        <v>9.75</v>
      </c>
      <c r="F96">
        <v>2</v>
      </c>
      <c r="G96">
        <v>0</v>
      </c>
      <c r="H96">
        <v>2.25</v>
      </c>
      <c r="I96">
        <v>0</v>
      </c>
      <c r="J96">
        <v>2.5</v>
      </c>
      <c r="K96">
        <v>0</v>
      </c>
      <c r="L96">
        <v>0</v>
      </c>
      <c r="M96">
        <v>3</v>
      </c>
    </row>
    <row r="97" spans="1:13" x14ac:dyDescent="0.25">
      <c r="A97" t="s">
        <v>610</v>
      </c>
      <c r="B97" t="s">
        <v>609</v>
      </c>
      <c r="C97" t="str">
        <f t="shared" si="1"/>
        <v>ESTIENNEAlienor</v>
      </c>
      <c r="D97" t="s">
        <v>1222</v>
      </c>
      <c r="E97">
        <v>11.5</v>
      </c>
      <c r="F97">
        <v>2</v>
      </c>
      <c r="G97">
        <v>2</v>
      </c>
      <c r="H97">
        <v>2.25</v>
      </c>
      <c r="I97">
        <v>2.25</v>
      </c>
      <c r="J97">
        <v>0</v>
      </c>
      <c r="K97">
        <v>3</v>
      </c>
      <c r="L97">
        <v>0</v>
      </c>
      <c r="M97">
        <v>0</v>
      </c>
    </row>
    <row r="98" spans="1:13" x14ac:dyDescent="0.25">
      <c r="A98" t="s">
        <v>520</v>
      </c>
      <c r="B98" t="s">
        <v>521</v>
      </c>
      <c r="C98" t="str">
        <f t="shared" si="1"/>
        <v>DECULTOTAmelie</v>
      </c>
      <c r="D98" t="s">
        <v>1341</v>
      </c>
      <c r="E98">
        <v>20</v>
      </c>
      <c r="F98">
        <v>2</v>
      </c>
      <c r="G98">
        <v>2</v>
      </c>
      <c r="H98">
        <v>2.25</v>
      </c>
      <c r="I98">
        <v>2.25</v>
      </c>
      <c r="J98">
        <v>2.5</v>
      </c>
      <c r="K98">
        <v>3</v>
      </c>
      <c r="L98">
        <v>3</v>
      </c>
      <c r="M98">
        <v>3</v>
      </c>
    </row>
    <row r="99" spans="1:13" x14ac:dyDescent="0.25">
      <c r="A99" t="s">
        <v>308</v>
      </c>
      <c r="B99" t="s">
        <v>309</v>
      </c>
      <c r="C99" t="str">
        <f t="shared" si="1"/>
        <v>FRIBOULETAdrien</v>
      </c>
      <c r="D99" t="s">
        <v>1223</v>
      </c>
      <c r="E99">
        <v>16</v>
      </c>
      <c r="F99">
        <v>0</v>
      </c>
      <c r="G99">
        <v>0</v>
      </c>
      <c r="H99">
        <v>2.25</v>
      </c>
      <c r="I99">
        <v>2.25</v>
      </c>
      <c r="J99">
        <v>2.5</v>
      </c>
      <c r="K99">
        <v>3</v>
      </c>
      <c r="L99">
        <v>3</v>
      </c>
      <c r="M99">
        <v>3</v>
      </c>
    </row>
    <row r="100" spans="1:13" x14ac:dyDescent="0.25">
      <c r="A100" t="s">
        <v>142</v>
      </c>
      <c r="B100" t="s">
        <v>143</v>
      </c>
      <c r="C100" t="str">
        <f t="shared" si="1"/>
        <v>PAULEliott</v>
      </c>
      <c r="D100" t="s">
        <v>1110</v>
      </c>
      <c r="E100">
        <v>7.5</v>
      </c>
      <c r="F100">
        <v>0</v>
      </c>
      <c r="G100">
        <v>2</v>
      </c>
      <c r="H100">
        <v>0</v>
      </c>
      <c r="I100">
        <v>0</v>
      </c>
      <c r="J100">
        <v>2.5</v>
      </c>
      <c r="K100">
        <v>0</v>
      </c>
      <c r="L100">
        <v>3</v>
      </c>
      <c r="M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C1A3-80DB-40CA-8049-16574128DEF9}">
  <sheetPr>
    <tabColor theme="5" tint="0.39997558519241921"/>
  </sheetPr>
  <dimension ref="A1:M134"/>
  <sheetViews>
    <sheetView topLeftCell="A103" workbookViewId="0">
      <selection activeCell="E130" sqref="E13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1060</v>
      </c>
      <c r="E1" t="s">
        <v>4</v>
      </c>
      <c r="F1" t="s">
        <v>5</v>
      </c>
      <c r="G1" t="s">
        <v>6</v>
      </c>
      <c r="H1" t="s">
        <v>1318</v>
      </c>
      <c r="I1" t="s">
        <v>1319</v>
      </c>
      <c r="J1" t="s">
        <v>1320</v>
      </c>
      <c r="K1" t="s">
        <v>10</v>
      </c>
      <c r="L1" t="s">
        <v>416</v>
      </c>
      <c r="M1" t="s">
        <v>12</v>
      </c>
    </row>
    <row r="2" spans="1:13" x14ac:dyDescent="0.25">
      <c r="A2" t="s">
        <v>420</v>
      </c>
      <c r="B2" t="s">
        <v>421</v>
      </c>
      <c r="C2" t="str">
        <f>A2&amp;B2</f>
        <v>CHAZARENC RADIXZian</v>
      </c>
      <c r="D2" t="s">
        <v>1342</v>
      </c>
      <c r="E2">
        <v>17.5</v>
      </c>
      <c r="F2">
        <v>2</v>
      </c>
      <c r="G2">
        <v>2</v>
      </c>
      <c r="H2">
        <v>2.25</v>
      </c>
      <c r="I2">
        <v>2.25</v>
      </c>
      <c r="J2">
        <v>0</v>
      </c>
      <c r="K2">
        <v>3</v>
      </c>
      <c r="L2">
        <v>3</v>
      </c>
      <c r="M2">
        <v>3</v>
      </c>
    </row>
    <row r="3" spans="1:13" x14ac:dyDescent="0.25">
      <c r="A3" t="s">
        <v>590</v>
      </c>
      <c r="B3" t="s">
        <v>589</v>
      </c>
      <c r="C3" t="str">
        <f t="shared" ref="C3:C66" si="0">A3&amp;B3</f>
        <v>DELAGNEAUAbygaelle</v>
      </c>
      <c r="D3" t="s">
        <v>1250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</row>
    <row r="4" spans="1:13" x14ac:dyDescent="0.25">
      <c r="A4" t="s">
        <v>52</v>
      </c>
      <c r="B4" t="s">
        <v>53</v>
      </c>
      <c r="C4" t="str">
        <f t="shared" si="0"/>
        <v>VANBERTENLeo</v>
      </c>
      <c r="D4" t="s">
        <v>1129</v>
      </c>
      <c r="E4">
        <v>9.75</v>
      </c>
      <c r="F4">
        <v>0</v>
      </c>
      <c r="G4">
        <v>2</v>
      </c>
      <c r="H4">
        <v>2.25</v>
      </c>
      <c r="I4">
        <v>0</v>
      </c>
      <c r="J4">
        <v>2.5</v>
      </c>
      <c r="K4">
        <v>0</v>
      </c>
      <c r="L4">
        <v>0</v>
      </c>
      <c r="M4">
        <v>3</v>
      </c>
    </row>
    <row r="5" spans="1:13" x14ac:dyDescent="0.25">
      <c r="A5" t="s">
        <v>82</v>
      </c>
      <c r="B5" t="s">
        <v>65</v>
      </c>
      <c r="C5" t="str">
        <f t="shared" si="0"/>
        <v>PETITPaul</v>
      </c>
      <c r="D5" t="s">
        <v>1121</v>
      </c>
      <c r="E5">
        <v>8.5</v>
      </c>
      <c r="F5">
        <v>0</v>
      </c>
      <c r="G5">
        <v>0</v>
      </c>
      <c r="H5">
        <v>0</v>
      </c>
      <c r="I5">
        <v>0</v>
      </c>
      <c r="J5">
        <v>2.5</v>
      </c>
      <c r="K5">
        <v>3</v>
      </c>
      <c r="L5">
        <v>0</v>
      </c>
      <c r="M5">
        <v>3</v>
      </c>
    </row>
    <row r="6" spans="1:13" x14ac:dyDescent="0.25">
      <c r="A6" t="s">
        <v>558</v>
      </c>
      <c r="B6" t="s">
        <v>557</v>
      </c>
      <c r="C6" t="str">
        <f t="shared" si="0"/>
        <v>AUJARDNathan</v>
      </c>
      <c r="D6" t="s">
        <v>1114</v>
      </c>
      <c r="E6">
        <v>10.5</v>
      </c>
      <c r="F6">
        <v>0</v>
      </c>
      <c r="G6">
        <v>2</v>
      </c>
      <c r="H6">
        <v>0</v>
      </c>
      <c r="I6">
        <v>0</v>
      </c>
      <c r="J6">
        <v>2.5</v>
      </c>
      <c r="K6">
        <v>3</v>
      </c>
      <c r="L6">
        <v>0</v>
      </c>
      <c r="M6">
        <v>3</v>
      </c>
    </row>
    <row r="7" spans="1:13" x14ac:dyDescent="0.25">
      <c r="A7" t="s">
        <v>597</v>
      </c>
      <c r="B7" t="s">
        <v>596</v>
      </c>
      <c r="C7" t="str">
        <f t="shared" si="0"/>
        <v>DES CHAMPS DE BOISHEBERTGwenaelle</v>
      </c>
      <c r="D7" t="s">
        <v>1149</v>
      </c>
      <c r="E7">
        <v>12.25</v>
      </c>
      <c r="F7">
        <v>2</v>
      </c>
      <c r="G7">
        <v>2</v>
      </c>
      <c r="H7">
        <v>0</v>
      </c>
      <c r="I7">
        <v>2.25</v>
      </c>
      <c r="J7">
        <v>0</v>
      </c>
      <c r="K7">
        <v>0</v>
      </c>
      <c r="L7">
        <v>3</v>
      </c>
      <c r="M7">
        <v>3</v>
      </c>
    </row>
    <row r="8" spans="1:13" x14ac:dyDescent="0.25">
      <c r="A8" t="s">
        <v>718</v>
      </c>
      <c r="B8" t="s">
        <v>564</v>
      </c>
      <c r="C8" t="str">
        <f t="shared" si="0"/>
        <v>SIEFRIDTAntonin</v>
      </c>
      <c r="D8" t="s">
        <v>1190</v>
      </c>
      <c r="E8">
        <v>14.5</v>
      </c>
      <c r="F8">
        <v>2</v>
      </c>
      <c r="G8">
        <v>2</v>
      </c>
      <c r="H8">
        <v>2.25</v>
      </c>
      <c r="I8">
        <v>2.25</v>
      </c>
      <c r="J8">
        <v>0</v>
      </c>
      <c r="K8">
        <v>3</v>
      </c>
      <c r="L8">
        <v>0</v>
      </c>
      <c r="M8">
        <v>3</v>
      </c>
    </row>
    <row r="9" spans="1:13" x14ac:dyDescent="0.25">
      <c r="A9" t="s">
        <v>510</v>
      </c>
      <c r="B9" t="s">
        <v>511</v>
      </c>
      <c r="C9" t="str">
        <f t="shared" si="0"/>
        <v>MULETHumbert</v>
      </c>
      <c r="D9" t="s">
        <v>1343</v>
      </c>
      <c r="E9">
        <v>10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 spans="1:13" x14ac:dyDescent="0.25">
      <c r="A10" t="s">
        <v>216</v>
      </c>
      <c r="B10" t="s">
        <v>211</v>
      </c>
      <c r="C10" t="str">
        <f t="shared" si="0"/>
        <v>CHIEN-CHOW-CHINEJules</v>
      </c>
      <c r="D10" t="s">
        <v>1344</v>
      </c>
      <c r="E10">
        <v>5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3" x14ac:dyDescent="0.25">
      <c r="A11" t="s">
        <v>674</v>
      </c>
      <c r="B11" t="s">
        <v>496</v>
      </c>
      <c r="C11" t="str">
        <f t="shared" si="0"/>
        <v>LOISEAUHenri</v>
      </c>
      <c r="D11" t="s">
        <v>1179</v>
      </c>
      <c r="E11">
        <v>15.25</v>
      </c>
      <c r="F11">
        <v>2</v>
      </c>
      <c r="G11">
        <v>2</v>
      </c>
      <c r="H11">
        <v>2.25</v>
      </c>
      <c r="I11">
        <v>0</v>
      </c>
      <c r="J11">
        <v>0</v>
      </c>
      <c r="K11">
        <v>3</v>
      </c>
      <c r="L11">
        <v>3</v>
      </c>
      <c r="M11">
        <v>3</v>
      </c>
    </row>
    <row r="12" spans="1:13" x14ac:dyDescent="0.25">
      <c r="A12" t="s">
        <v>708</v>
      </c>
      <c r="B12" t="s">
        <v>197</v>
      </c>
      <c r="C12" t="str">
        <f t="shared" si="0"/>
        <v>ROELENSEnguerrand</v>
      </c>
      <c r="D12" t="s">
        <v>1172</v>
      </c>
      <c r="E12">
        <v>11.25</v>
      </c>
      <c r="F12">
        <v>0</v>
      </c>
      <c r="G12">
        <v>0</v>
      </c>
      <c r="H12">
        <v>0</v>
      </c>
      <c r="I12">
        <v>2.25</v>
      </c>
      <c r="J12">
        <v>0</v>
      </c>
      <c r="K12">
        <v>3</v>
      </c>
      <c r="L12">
        <v>3</v>
      </c>
      <c r="M12">
        <v>3</v>
      </c>
    </row>
    <row r="13" spans="1:13" x14ac:dyDescent="0.25">
      <c r="A13" t="s">
        <v>177</v>
      </c>
      <c r="B13" t="s">
        <v>178</v>
      </c>
      <c r="C13" t="str">
        <f t="shared" si="0"/>
        <v>GUIBERTPierre</v>
      </c>
      <c r="D13" t="s">
        <v>1104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5">
      <c r="A14" t="s">
        <v>145</v>
      </c>
      <c r="B14" t="s">
        <v>146</v>
      </c>
      <c r="C14" t="str">
        <f t="shared" si="0"/>
        <v>TELLIERMaxime</v>
      </c>
      <c r="D14" t="s">
        <v>1092</v>
      </c>
      <c r="E14">
        <v>17</v>
      </c>
      <c r="F14">
        <v>2</v>
      </c>
      <c r="G14">
        <v>2</v>
      </c>
      <c r="H14">
        <v>2.25</v>
      </c>
      <c r="I14">
        <v>2.25</v>
      </c>
      <c r="J14">
        <v>2.5</v>
      </c>
      <c r="K14">
        <v>0</v>
      </c>
      <c r="L14">
        <v>3</v>
      </c>
      <c r="M14">
        <v>3</v>
      </c>
    </row>
    <row r="15" spans="1:13" x14ac:dyDescent="0.25">
      <c r="A15" t="s">
        <v>565</v>
      </c>
      <c r="B15" t="s">
        <v>564</v>
      </c>
      <c r="C15" t="str">
        <f t="shared" si="0"/>
        <v>BEAUFILSAntonin</v>
      </c>
      <c r="D15" t="s">
        <v>1207</v>
      </c>
      <c r="E15">
        <v>17</v>
      </c>
      <c r="F15">
        <v>2</v>
      </c>
      <c r="G15">
        <v>2</v>
      </c>
      <c r="H15">
        <v>2.25</v>
      </c>
      <c r="I15">
        <v>2.25</v>
      </c>
      <c r="J15">
        <v>2.5</v>
      </c>
      <c r="K15">
        <v>3</v>
      </c>
      <c r="L15">
        <v>3</v>
      </c>
      <c r="M15">
        <v>0</v>
      </c>
    </row>
    <row r="16" spans="1:13" x14ac:dyDescent="0.25">
      <c r="A16" t="s">
        <v>201</v>
      </c>
      <c r="B16" t="s">
        <v>202</v>
      </c>
      <c r="C16" t="str">
        <f t="shared" si="0"/>
        <v>HARIR-FOROUCHAugustin</v>
      </c>
      <c r="D16" t="s">
        <v>1102</v>
      </c>
      <c r="E16">
        <v>9.25</v>
      </c>
      <c r="F16">
        <v>2</v>
      </c>
      <c r="G16">
        <v>2</v>
      </c>
      <c r="H16">
        <v>0</v>
      </c>
      <c r="I16">
        <v>2.25</v>
      </c>
      <c r="J16">
        <v>0</v>
      </c>
      <c r="K16">
        <v>0</v>
      </c>
      <c r="L16">
        <v>3</v>
      </c>
      <c r="M16">
        <v>0</v>
      </c>
    </row>
    <row r="17" spans="1:13" x14ac:dyDescent="0.25">
      <c r="A17" t="s">
        <v>520</v>
      </c>
      <c r="B17" t="s">
        <v>280</v>
      </c>
      <c r="C17" t="str">
        <f t="shared" si="0"/>
        <v>DECULTOTClemence</v>
      </c>
      <c r="D17" t="s">
        <v>1197</v>
      </c>
      <c r="E17">
        <v>14</v>
      </c>
      <c r="F17">
        <v>2</v>
      </c>
      <c r="G17">
        <v>2</v>
      </c>
      <c r="H17">
        <v>2.25</v>
      </c>
      <c r="I17">
        <v>2.25</v>
      </c>
      <c r="J17">
        <v>2.5</v>
      </c>
      <c r="K17">
        <v>0</v>
      </c>
      <c r="L17">
        <v>0</v>
      </c>
      <c r="M17">
        <v>3</v>
      </c>
    </row>
    <row r="18" spans="1:13" x14ac:dyDescent="0.25">
      <c r="A18" t="s">
        <v>680</v>
      </c>
      <c r="B18" t="s">
        <v>679</v>
      </c>
      <c r="C18" t="str">
        <f t="shared" si="0"/>
        <v>MALHERBELilian</v>
      </c>
      <c r="D18" t="s">
        <v>1302</v>
      </c>
      <c r="E18">
        <v>8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 spans="1:13" x14ac:dyDescent="0.25">
      <c r="A19" t="s">
        <v>618</v>
      </c>
      <c r="B19" t="s">
        <v>306</v>
      </c>
      <c r="C19" t="str">
        <f t="shared" si="0"/>
        <v>GAILLARD DE SAINT GERMAINLouis</v>
      </c>
      <c r="D19" t="s">
        <v>1265</v>
      </c>
      <c r="E19">
        <v>17.5</v>
      </c>
      <c r="F19">
        <v>2</v>
      </c>
      <c r="G19">
        <v>2</v>
      </c>
      <c r="H19">
        <v>2.25</v>
      </c>
      <c r="I19">
        <v>2.25</v>
      </c>
      <c r="J19">
        <v>0</v>
      </c>
      <c r="K19">
        <v>3</v>
      </c>
      <c r="L19">
        <v>3</v>
      </c>
      <c r="M19">
        <v>3</v>
      </c>
    </row>
    <row r="20" spans="1:13" x14ac:dyDescent="0.25">
      <c r="A20" t="s">
        <v>469</v>
      </c>
      <c r="B20" t="s">
        <v>470</v>
      </c>
      <c r="C20" t="str">
        <f t="shared" si="0"/>
        <v>HEMERYCKErnest</v>
      </c>
      <c r="D20" t="s">
        <v>1345</v>
      </c>
      <c r="E20">
        <v>12.25</v>
      </c>
      <c r="F20">
        <v>2</v>
      </c>
      <c r="G20">
        <v>2</v>
      </c>
      <c r="H20">
        <v>0</v>
      </c>
      <c r="I20">
        <v>2.25</v>
      </c>
      <c r="J20">
        <v>0</v>
      </c>
      <c r="K20">
        <v>0</v>
      </c>
      <c r="L20">
        <v>3</v>
      </c>
      <c r="M20">
        <v>3</v>
      </c>
    </row>
    <row r="21" spans="1:13" x14ac:dyDescent="0.25">
      <c r="A21" t="s">
        <v>148</v>
      </c>
      <c r="B21" t="s">
        <v>149</v>
      </c>
      <c r="C21" t="str">
        <f t="shared" si="0"/>
        <v>LOUCHARTLouise</v>
      </c>
      <c r="D21" t="s">
        <v>1143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  <c r="M21">
        <v>3</v>
      </c>
    </row>
    <row r="22" spans="1:13" x14ac:dyDescent="0.25">
      <c r="A22" t="s">
        <v>220</v>
      </c>
      <c r="B22" t="s">
        <v>221</v>
      </c>
      <c r="C22" t="str">
        <f t="shared" si="0"/>
        <v>GARROTMathis</v>
      </c>
      <c r="D22" t="s">
        <v>1112</v>
      </c>
      <c r="E22">
        <v>11.75</v>
      </c>
      <c r="F22">
        <v>2</v>
      </c>
      <c r="G22">
        <v>2</v>
      </c>
      <c r="H22">
        <v>2.25</v>
      </c>
      <c r="I22">
        <v>0</v>
      </c>
      <c r="J22">
        <v>2.5</v>
      </c>
      <c r="K22">
        <v>0</v>
      </c>
      <c r="L22">
        <v>0</v>
      </c>
      <c r="M22">
        <v>3</v>
      </c>
    </row>
    <row r="23" spans="1:13" x14ac:dyDescent="0.25">
      <c r="A23" t="s">
        <v>64</v>
      </c>
      <c r="B23" t="s">
        <v>65</v>
      </c>
      <c r="C23" t="str">
        <f t="shared" si="0"/>
        <v>LEROUXPaul</v>
      </c>
      <c r="D23" t="s">
        <v>1235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646</v>
      </c>
      <c r="B24" t="s">
        <v>645</v>
      </c>
      <c r="C24" t="str">
        <f t="shared" si="0"/>
        <v>JACQUESAlix</v>
      </c>
      <c r="D24" t="s">
        <v>1260</v>
      </c>
      <c r="E24">
        <v>7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</row>
    <row r="25" spans="1:13" x14ac:dyDescent="0.25">
      <c r="A25" t="s">
        <v>704</v>
      </c>
      <c r="B25" t="s">
        <v>116</v>
      </c>
      <c r="C25" t="str">
        <f t="shared" si="0"/>
        <v>POURCHEZBertille</v>
      </c>
      <c r="D25" t="s">
        <v>1141</v>
      </c>
      <c r="E25">
        <v>14.75</v>
      </c>
      <c r="F25">
        <v>2</v>
      </c>
      <c r="G25">
        <v>2</v>
      </c>
      <c r="H25">
        <v>0</v>
      </c>
      <c r="I25">
        <v>2.25</v>
      </c>
      <c r="J25">
        <v>2.5</v>
      </c>
      <c r="K25">
        <v>0</v>
      </c>
      <c r="L25">
        <v>3</v>
      </c>
      <c r="M25">
        <v>3</v>
      </c>
    </row>
    <row r="26" spans="1:13" x14ac:dyDescent="0.25">
      <c r="A26" t="s">
        <v>640</v>
      </c>
      <c r="B26" t="s">
        <v>639</v>
      </c>
      <c r="C26" t="str">
        <f t="shared" si="0"/>
        <v>HAMOTPriscille</v>
      </c>
      <c r="D26" t="s">
        <v>1270</v>
      </c>
      <c r="E26">
        <v>6.25</v>
      </c>
      <c r="F26">
        <v>2</v>
      </c>
      <c r="G26">
        <v>2</v>
      </c>
      <c r="H26">
        <v>0</v>
      </c>
      <c r="I26">
        <v>2.25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584</v>
      </c>
      <c r="B27" t="s">
        <v>559</v>
      </c>
      <c r="C27" t="str">
        <f t="shared" si="0"/>
        <v>DE COSTEREliot</v>
      </c>
      <c r="D27" t="s">
        <v>1246</v>
      </c>
      <c r="E27">
        <v>12.25</v>
      </c>
      <c r="F27">
        <v>2</v>
      </c>
      <c r="G27">
        <v>2</v>
      </c>
      <c r="H27">
        <v>2.25</v>
      </c>
      <c r="I27">
        <v>0</v>
      </c>
      <c r="J27">
        <v>0</v>
      </c>
      <c r="K27">
        <v>3</v>
      </c>
      <c r="L27">
        <v>0</v>
      </c>
      <c r="M27">
        <v>3</v>
      </c>
    </row>
    <row r="28" spans="1:13" x14ac:dyDescent="0.25">
      <c r="A28" t="s">
        <v>244</v>
      </c>
      <c r="B28" t="s">
        <v>77</v>
      </c>
      <c r="C28" t="str">
        <f t="shared" si="0"/>
        <v>BAILLIAJuliette</v>
      </c>
      <c r="D28" t="s">
        <v>1251</v>
      </c>
      <c r="E28">
        <v>17</v>
      </c>
      <c r="F28">
        <v>2</v>
      </c>
      <c r="G28">
        <v>2</v>
      </c>
      <c r="H28">
        <v>2.25</v>
      </c>
      <c r="I28">
        <v>2.25</v>
      </c>
      <c r="J28">
        <v>2.5</v>
      </c>
      <c r="K28">
        <v>3</v>
      </c>
      <c r="L28">
        <v>3</v>
      </c>
      <c r="M28">
        <v>0</v>
      </c>
    </row>
    <row r="29" spans="1:13" x14ac:dyDescent="0.25">
      <c r="A29" t="s">
        <v>643</v>
      </c>
      <c r="B29" t="s">
        <v>642</v>
      </c>
      <c r="C29" t="str">
        <f t="shared" si="0"/>
        <v>HOQUETJustine</v>
      </c>
      <c r="D29" t="s">
        <v>1264</v>
      </c>
      <c r="E29">
        <v>12.5</v>
      </c>
      <c r="F29">
        <v>2</v>
      </c>
      <c r="G29">
        <v>0</v>
      </c>
      <c r="H29">
        <v>2.25</v>
      </c>
      <c r="I29">
        <v>2.25</v>
      </c>
      <c r="J29">
        <v>0</v>
      </c>
      <c r="K29">
        <v>0</v>
      </c>
      <c r="L29">
        <v>3</v>
      </c>
      <c r="M29">
        <v>3</v>
      </c>
    </row>
    <row r="30" spans="1:13" x14ac:dyDescent="0.25">
      <c r="A30" t="s">
        <v>658</v>
      </c>
      <c r="B30" t="s">
        <v>143</v>
      </c>
      <c r="C30" t="str">
        <f t="shared" si="0"/>
        <v>LAURENTEliott</v>
      </c>
      <c r="D30" t="s">
        <v>1252</v>
      </c>
      <c r="E30">
        <v>9.25</v>
      </c>
      <c r="F30">
        <v>2</v>
      </c>
      <c r="G30">
        <v>2</v>
      </c>
      <c r="H30">
        <v>2.25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 x14ac:dyDescent="0.25">
      <c r="A31" t="s">
        <v>691</v>
      </c>
      <c r="B31" t="s">
        <v>690</v>
      </c>
      <c r="C31" t="str">
        <f t="shared" si="0"/>
        <v>MERCIERMax</v>
      </c>
      <c r="D31" t="s">
        <v>1266</v>
      </c>
      <c r="E31">
        <v>12.25</v>
      </c>
      <c r="F31">
        <v>2</v>
      </c>
      <c r="G31">
        <v>2</v>
      </c>
      <c r="H31">
        <v>0</v>
      </c>
      <c r="I31">
        <v>2.25</v>
      </c>
      <c r="J31">
        <v>0</v>
      </c>
      <c r="K31">
        <v>0</v>
      </c>
      <c r="L31">
        <v>3</v>
      </c>
      <c r="M31">
        <v>3</v>
      </c>
    </row>
    <row r="32" spans="1:13" x14ac:dyDescent="0.25">
      <c r="A32" t="s">
        <v>492</v>
      </c>
      <c r="B32" t="s">
        <v>493</v>
      </c>
      <c r="C32" t="str">
        <f t="shared" si="0"/>
        <v>FATRASBlanche</v>
      </c>
      <c r="D32" t="s">
        <v>1346</v>
      </c>
      <c r="E32">
        <v>17.5</v>
      </c>
      <c r="F32">
        <v>2</v>
      </c>
      <c r="G32">
        <v>2</v>
      </c>
      <c r="H32">
        <v>2.25</v>
      </c>
      <c r="I32">
        <v>2.25</v>
      </c>
      <c r="J32">
        <v>0</v>
      </c>
      <c r="K32">
        <v>3</v>
      </c>
      <c r="L32">
        <v>3</v>
      </c>
      <c r="M32">
        <v>3</v>
      </c>
    </row>
    <row r="33" spans="1:13" x14ac:dyDescent="0.25">
      <c r="A33" t="s">
        <v>738</v>
      </c>
      <c r="B33" t="s">
        <v>737</v>
      </c>
      <c r="C33" t="str">
        <f t="shared" si="0"/>
        <v>ZENAIDIAlyssa</v>
      </c>
      <c r="D33" t="s">
        <v>1239</v>
      </c>
      <c r="E33">
        <v>20</v>
      </c>
      <c r="F33">
        <v>2</v>
      </c>
      <c r="G33">
        <v>2</v>
      </c>
      <c r="H33">
        <v>2.25</v>
      </c>
      <c r="I33">
        <v>2.25</v>
      </c>
      <c r="J33">
        <v>2.5</v>
      </c>
      <c r="K33">
        <v>3</v>
      </c>
      <c r="L33">
        <v>3</v>
      </c>
      <c r="M33">
        <v>3</v>
      </c>
    </row>
    <row r="34" spans="1:13" x14ac:dyDescent="0.25">
      <c r="A34" t="s">
        <v>266</v>
      </c>
      <c r="B34" t="s">
        <v>267</v>
      </c>
      <c r="C34" t="str">
        <f t="shared" si="0"/>
        <v>BENATTOUMASara</v>
      </c>
      <c r="D34" t="s">
        <v>1249</v>
      </c>
      <c r="E34">
        <v>7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 x14ac:dyDescent="0.25">
      <c r="A35" t="s">
        <v>681</v>
      </c>
      <c r="B35" t="s">
        <v>645</v>
      </c>
      <c r="C35" t="str">
        <f t="shared" si="0"/>
        <v>MARANTAlix</v>
      </c>
      <c r="D35" t="s">
        <v>1119</v>
      </c>
      <c r="E35">
        <v>9.75</v>
      </c>
      <c r="F35">
        <v>2</v>
      </c>
      <c r="G35">
        <v>0</v>
      </c>
      <c r="H35">
        <v>2.25</v>
      </c>
      <c r="I35">
        <v>0</v>
      </c>
      <c r="J35">
        <v>2.5</v>
      </c>
      <c r="K35">
        <v>0</v>
      </c>
      <c r="L35">
        <v>3</v>
      </c>
      <c r="M35">
        <v>0</v>
      </c>
    </row>
    <row r="36" spans="1:13" x14ac:dyDescent="0.25">
      <c r="A36" t="s">
        <v>378</v>
      </c>
      <c r="B36" t="s">
        <v>379</v>
      </c>
      <c r="C36" t="str">
        <f t="shared" si="0"/>
        <v>ROSE-VALOISMay</v>
      </c>
      <c r="D36" t="s">
        <v>1238</v>
      </c>
      <c r="E36">
        <v>14</v>
      </c>
      <c r="F36">
        <v>2</v>
      </c>
      <c r="G36">
        <v>2</v>
      </c>
      <c r="H36">
        <v>2.25</v>
      </c>
      <c r="I36">
        <v>2.25</v>
      </c>
      <c r="J36">
        <v>2.5</v>
      </c>
      <c r="K36">
        <v>3</v>
      </c>
      <c r="L36">
        <v>0</v>
      </c>
      <c r="M36">
        <v>0</v>
      </c>
    </row>
    <row r="37" spans="1:13" x14ac:dyDescent="0.25">
      <c r="A37" t="s">
        <v>533</v>
      </c>
      <c r="B37" t="s">
        <v>683</v>
      </c>
      <c r="C37" t="str">
        <f t="shared" si="0"/>
        <v>MARTINAbigael</v>
      </c>
      <c r="D37" t="s">
        <v>1259</v>
      </c>
      <c r="E37">
        <v>17.5</v>
      </c>
      <c r="F37">
        <v>2</v>
      </c>
      <c r="G37">
        <v>2</v>
      </c>
      <c r="H37">
        <v>2.25</v>
      </c>
      <c r="I37">
        <v>2.25</v>
      </c>
      <c r="J37">
        <v>0</v>
      </c>
      <c r="K37">
        <v>3</v>
      </c>
      <c r="L37">
        <v>3</v>
      </c>
      <c r="M37">
        <v>3</v>
      </c>
    </row>
    <row r="38" spans="1:13" x14ac:dyDescent="0.25">
      <c r="A38" t="s">
        <v>28</v>
      </c>
      <c r="B38" t="s">
        <v>29</v>
      </c>
      <c r="C38" t="str">
        <f t="shared" si="0"/>
        <v>RIBAULTCharlotte</v>
      </c>
      <c r="D38" t="s">
        <v>1236</v>
      </c>
      <c r="E38">
        <v>11.75</v>
      </c>
      <c r="F38">
        <v>2</v>
      </c>
      <c r="G38">
        <v>2</v>
      </c>
      <c r="H38">
        <v>2.25</v>
      </c>
      <c r="I38">
        <v>0</v>
      </c>
      <c r="J38">
        <v>2.5</v>
      </c>
      <c r="K38">
        <v>0</v>
      </c>
      <c r="L38">
        <v>0</v>
      </c>
      <c r="M38">
        <v>3</v>
      </c>
    </row>
    <row r="39" spans="1:13" x14ac:dyDescent="0.25">
      <c r="A39" t="s">
        <v>495</v>
      </c>
      <c r="B39" t="s">
        <v>496</v>
      </c>
      <c r="C39" t="str">
        <f t="shared" si="0"/>
        <v>DE POURCQHenri</v>
      </c>
      <c r="D39" t="s">
        <v>1306</v>
      </c>
      <c r="E39">
        <v>11.75</v>
      </c>
      <c r="F39">
        <v>2</v>
      </c>
      <c r="G39">
        <v>2</v>
      </c>
      <c r="H39">
        <v>2.25</v>
      </c>
      <c r="I39">
        <v>0</v>
      </c>
      <c r="J39">
        <v>2.5</v>
      </c>
      <c r="K39">
        <v>0</v>
      </c>
      <c r="L39">
        <v>0</v>
      </c>
      <c r="M39">
        <v>3</v>
      </c>
    </row>
    <row r="40" spans="1:13" x14ac:dyDescent="0.25">
      <c r="A40" t="s">
        <v>94</v>
      </c>
      <c r="B40" t="s">
        <v>95</v>
      </c>
      <c r="C40" t="str">
        <f t="shared" si="0"/>
        <v>SAMPERSLucile</v>
      </c>
      <c r="D40" t="s">
        <v>1142</v>
      </c>
      <c r="E40">
        <v>8</v>
      </c>
      <c r="F40">
        <v>0</v>
      </c>
      <c r="G40">
        <v>2</v>
      </c>
      <c r="H40">
        <v>0</v>
      </c>
      <c r="I40">
        <v>0</v>
      </c>
      <c r="J40">
        <v>0</v>
      </c>
      <c r="K40">
        <v>3</v>
      </c>
      <c r="L40">
        <v>0</v>
      </c>
      <c r="M40">
        <v>3</v>
      </c>
    </row>
    <row r="41" spans="1:13" x14ac:dyDescent="0.25">
      <c r="A41" t="s">
        <v>458</v>
      </c>
      <c r="B41" t="s">
        <v>459</v>
      </c>
      <c r="C41" t="str">
        <f t="shared" si="0"/>
        <v>GREFFINPierre-Yves</v>
      </c>
      <c r="D41" t="s">
        <v>1158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3</v>
      </c>
    </row>
    <row r="42" spans="1:13" x14ac:dyDescent="0.25">
      <c r="A42" t="s">
        <v>294</v>
      </c>
      <c r="B42" t="s">
        <v>673</v>
      </c>
      <c r="C42" t="str">
        <f t="shared" si="0"/>
        <v>LEULLIETTELeonard</v>
      </c>
      <c r="D42" t="s">
        <v>1171</v>
      </c>
      <c r="E42">
        <v>14.5</v>
      </c>
      <c r="F42">
        <v>2</v>
      </c>
      <c r="G42">
        <v>2</v>
      </c>
      <c r="H42">
        <v>2.25</v>
      </c>
      <c r="I42">
        <v>2.25</v>
      </c>
      <c r="J42">
        <v>0</v>
      </c>
      <c r="K42">
        <v>3</v>
      </c>
      <c r="L42">
        <v>3</v>
      </c>
      <c r="M42">
        <v>0</v>
      </c>
    </row>
    <row r="43" spans="1:13" x14ac:dyDescent="0.25">
      <c r="A43" t="s">
        <v>171</v>
      </c>
      <c r="B43" t="s">
        <v>146</v>
      </c>
      <c r="C43" t="str">
        <f t="shared" si="0"/>
        <v>FONDMaxime</v>
      </c>
      <c r="D43" t="s">
        <v>1241</v>
      </c>
      <c r="E43">
        <v>14.5</v>
      </c>
      <c r="F43">
        <v>2</v>
      </c>
      <c r="G43">
        <v>2</v>
      </c>
      <c r="H43">
        <v>2.25</v>
      </c>
      <c r="I43">
        <v>2.25</v>
      </c>
      <c r="J43">
        <v>0</v>
      </c>
      <c r="K43">
        <v>0</v>
      </c>
      <c r="L43">
        <v>3</v>
      </c>
      <c r="M43">
        <v>3</v>
      </c>
    </row>
    <row r="44" spans="1:13" x14ac:dyDescent="0.25">
      <c r="A44" t="s">
        <v>556</v>
      </c>
      <c r="B44" t="s">
        <v>74</v>
      </c>
      <c r="C44" t="str">
        <f t="shared" si="0"/>
        <v>AUBERTLucie</v>
      </c>
      <c r="D44" t="s">
        <v>1303</v>
      </c>
      <c r="E44">
        <v>5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25">
      <c r="A45" t="s">
        <v>430</v>
      </c>
      <c r="B45" t="s">
        <v>431</v>
      </c>
      <c r="C45" t="str">
        <f t="shared" si="0"/>
        <v>RANNOUAnnaelle</v>
      </c>
      <c r="D45" t="s">
        <v>1182</v>
      </c>
      <c r="E45">
        <v>4.5</v>
      </c>
      <c r="F45">
        <v>0</v>
      </c>
      <c r="G45">
        <v>2</v>
      </c>
      <c r="H45">
        <v>0</v>
      </c>
      <c r="I45">
        <v>0</v>
      </c>
      <c r="J45">
        <v>2.5</v>
      </c>
      <c r="K45">
        <v>0</v>
      </c>
      <c r="L45">
        <v>0</v>
      </c>
      <c r="M45">
        <v>0</v>
      </c>
    </row>
    <row r="46" spans="1:13" x14ac:dyDescent="0.25">
      <c r="A46" t="s">
        <v>594</v>
      </c>
      <c r="B46" t="s">
        <v>202</v>
      </c>
      <c r="C46" t="str">
        <f t="shared" si="0"/>
        <v>DEPAQUITAugustin</v>
      </c>
      <c r="D46" t="s">
        <v>1163</v>
      </c>
      <c r="E46">
        <v>5.25</v>
      </c>
      <c r="F46">
        <v>0</v>
      </c>
      <c r="G46">
        <v>0</v>
      </c>
      <c r="H46">
        <v>2.25</v>
      </c>
      <c r="I46">
        <v>0</v>
      </c>
      <c r="J46">
        <v>0</v>
      </c>
      <c r="K46">
        <v>0</v>
      </c>
      <c r="L46">
        <v>0</v>
      </c>
      <c r="M46">
        <v>3</v>
      </c>
    </row>
    <row r="47" spans="1:13" x14ac:dyDescent="0.25">
      <c r="A47" t="s">
        <v>249</v>
      </c>
      <c r="B47" t="s">
        <v>214</v>
      </c>
      <c r="C47" t="str">
        <f t="shared" si="0"/>
        <v>DARRASCharles</v>
      </c>
      <c r="D47" t="s">
        <v>1245</v>
      </c>
      <c r="E47">
        <v>12</v>
      </c>
      <c r="F47">
        <v>2</v>
      </c>
      <c r="G47">
        <v>0</v>
      </c>
      <c r="H47">
        <v>2.25</v>
      </c>
      <c r="I47">
        <v>2.25</v>
      </c>
      <c r="J47">
        <v>2.5</v>
      </c>
      <c r="K47">
        <v>0</v>
      </c>
      <c r="L47">
        <v>0</v>
      </c>
      <c r="M47">
        <v>3</v>
      </c>
    </row>
    <row r="48" spans="1:13" x14ac:dyDescent="0.25">
      <c r="A48" t="s">
        <v>438</v>
      </c>
      <c r="B48" t="s">
        <v>181</v>
      </c>
      <c r="C48" t="str">
        <f t="shared" si="0"/>
        <v>PICAULTGregoire</v>
      </c>
      <c r="D48" t="s">
        <v>1347</v>
      </c>
      <c r="E48">
        <v>5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</row>
    <row r="49" spans="1:13" x14ac:dyDescent="0.25">
      <c r="A49" t="s">
        <v>31</v>
      </c>
      <c r="B49" t="s">
        <v>32</v>
      </c>
      <c r="C49" t="str">
        <f t="shared" si="0"/>
        <v>RABOURDINJean</v>
      </c>
      <c r="D49" t="s">
        <v>1313</v>
      </c>
      <c r="E49">
        <v>16</v>
      </c>
      <c r="F49">
        <v>0</v>
      </c>
      <c r="G49">
        <v>0</v>
      </c>
      <c r="H49">
        <v>2.25</v>
      </c>
      <c r="I49">
        <v>2.25</v>
      </c>
      <c r="J49">
        <v>2.5</v>
      </c>
      <c r="K49">
        <v>3</v>
      </c>
      <c r="L49">
        <v>3</v>
      </c>
      <c r="M49">
        <v>3</v>
      </c>
    </row>
    <row r="50" spans="1:13" x14ac:dyDescent="0.25">
      <c r="A50" t="s">
        <v>151</v>
      </c>
      <c r="B50" t="s">
        <v>41</v>
      </c>
      <c r="C50" t="str">
        <f t="shared" si="0"/>
        <v>NORMANDValentin</v>
      </c>
      <c r="D50" t="s">
        <v>1278</v>
      </c>
      <c r="E50">
        <v>17.5</v>
      </c>
      <c r="F50">
        <v>2</v>
      </c>
      <c r="G50">
        <v>2</v>
      </c>
      <c r="H50">
        <v>2.25</v>
      </c>
      <c r="I50">
        <v>2.25</v>
      </c>
      <c r="J50">
        <v>0</v>
      </c>
      <c r="K50">
        <v>3</v>
      </c>
      <c r="L50">
        <v>3</v>
      </c>
      <c r="M50">
        <v>3</v>
      </c>
    </row>
    <row r="51" spans="1:13" x14ac:dyDescent="0.25">
      <c r="A51" t="s">
        <v>128</v>
      </c>
      <c r="B51" t="s">
        <v>129</v>
      </c>
      <c r="C51" t="str">
        <f t="shared" si="0"/>
        <v>SEMBLATMarie</v>
      </c>
      <c r="D51" t="s">
        <v>1240</v>
      </c>
      <c r="E51">
        <v>20</v>
      </c>
      <c r="F51">
        <v>2</v>
      </c>
      <c r="G51">
        <v>2</v>
      </c>
      <c r="H51">
        <v>2.25</v>
      </c>
      <c r="I51">
        <v>2.25</v>
      </c>
      <c r="J51">
        <v>2.5</v>
      </c>
      <c r="K51">
        <v>3</v>
      </c>
      <c r="L51">
        <v>3</v>
      </c>
      <c r="M51">
        <v>3</v>
      </c>
    </row>
    <row r="52" spans="1:13" x14ac:dyDescent="0.25">
      <c r="A52" t="s">
        <v>246</v>
      </c>
      <c r="B52" t="s">
        <v>247</v>
      </c>
      <c r="C52" t="str">
        <f t="shared" si="0"/>
        <v>KIMOUIllary Marie-Madeleine Maguylle</v>
      </c>
      <c r="D52" t="s">
        <v>1202</v>
      </c>
      <c r="E52">
        <v>14</v>
      </c>
      <c r="F52">
        <v>2</v>
      </c>
      <c r="G52">
        <v>2</v>
      </c>
      <c r="H52">
        <v>2.25</v>
      </c>
      <c r="I52">
        <v>2.25</v>
      </c>
      <c r="J52">
        <v>2.5</v>
      </c>
      <c r="K52">
        <v>0</v>
      </c>
      <c r="L52">
        <v>0</v>
      </c>
      <c r="M52">
        <v>3</v>
      </c>
    </row>
    <row r="53" spans="1:13" x14ac:dyDescent="0.25">
      <c r="A53" t="s">
        <v>583</v>
      </c>
      <c r="B53" t="s">
        <v>582</v>
      </c>
      <c r="C53" t="str">
        <f t="shared" si="0"/>
        <v>DALES DE CORBETRomane</v>
      </c>
      <c r="D53" t="s">
        <v>1247</v>
      </c>
      <c r="E53">
        <v>12.25</v>
      </c>
      <c r="F53">
        <v>2</v>
      </c>
      <c r="G53">
        <v>2</v>
      </c>
      <c r="H53">
        <v>0</v>
      </c>
      <c r="I53">
        <v>2.25</v>
      </c>
      <c r="J53">
        <v>0</v>
      </c>
      <c r="K53">
        <v>0</v>
      </c>
      <c r="L53">
        <v>3</v>
      </c>
      <c r="M53">
        <v>3</v>
      </c>
    </row>
    <row r="54" spans="1:13" x14ac:dyDescent="0.25">
      <c r="A54" t="s">
        <v>294</v>
      </c>
      <c r="B54" t="s">
        <v>15</v>
      </c>
      <c r="C54" t="str">
        <f t="shared" si="0"/>
        <v>LEULLIETTERobin</v>
      </c>
      <c r="D54" t="s">
        <v>1084</v>
      </c>
      <c r="E54">
        <v>12.75</v>
      </c>
      <c r="F54">
        <v>0</v>
      </c>
      <c r="G54">
        <v>2</v>
      </c>
      <c r="H54">
        <v>0</v>
      </c>
      <c r="I54">
        <v>2.25</v>
      </c>
      <c r="J54">
        <v>2.5</v>
      </c>
      <c r="K54">
        <v>3</v>
      </c>
      <c r="L54">
        <v>0</v>
      </c>
      <c r="M54">
        <v>3</v>
      </c>
    </row>
    <row r="55" spans="1:13" x14ac:dyDescent="0.25">
      <c r="A55" t="s">
        <v>586</v>
      </c>
      <c r="B55" t="s">
        <v>585</v>
      </c>
      <c r="C55" t="str">
        <f t="shared" si="0"/>
        <v>DE FAUTEREAU-VASSELLuc</v>
      </c>
      <c r="D55" t="s">
        <v>1123</v>
      </c>
      <c r="E55">
        <v>8</v>
      </c>
      <c r="F55">
        <v>0</v>
      </c>
      <c r="G55">
        <v>2</v>
      </c>
      <c r="H55">
        <v>0</v>
      </c>
      <c r="I55">
        <v>0</v>
      </c>
      <c r="J55">
        <v>0</v>
      </c>
      <c r="K55">
        <v>3</v>
      </c>
      <c r="L55">
        <v>0</v>
      </c>
      <c r="M55">
        <v>3</v>
      </c>
    </row>
    <row r="56" spans="1:13" x14ac:dyDescent="0.25">
      <c r="A56" t="s">
        <v>562</v>
      </c>
      <c r="B56" t="s">
        <v>561</v>
      </c>
      <c r="C56" t="str">
        <f t="shared" si="0"/>
        <v>BARDINFelicie</v>
      </c>
      <c r="D56" t="s">
        <v>1314</v>
      </c>
      <c r="E56">
        <v>5.25</v>
      </c>
      <c r="F56">
        <v>0</v>
      </c>
      <c r="G56">
        <v>0</v>
      </c>
      <c r="H56">
        <v>0</v>
      </c>
      <c r="I56">
        <v>2.25</v>
      </c>
      <c r="J56">
        <v>0</v>
      </c>
      <c r="K56">
        <v>0</v>
      </c>
      <c r="L56">
        <v>0</v>
      </c>
      <c r="M56">
        <v>3</v>
      </c>
    </row>
    <row r="57" spans="1:13" x14ac:dyDescent="0.25">
      <c r="A57" t="s">
        <v>194</v>
      </c>
      <c r="B57" t="s">
        <v>74</v>
      </c>
      <c r="C57" t="str">
        <f t="shared" si="0"/>
        <v>AMORYLucie</v>
      </c>
      <c r="D57" t="s">
        <v>1348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</row>
    <row r="58" spans="1:13" x14ac:dyDescent="0.25">
      <c r="A58" t="s">
        <v>40</v>
      </c>
      <c r="B58" t="s">
        <v>41</v>
      </c>
      <c r="C58" t="str">
        <f t="shared" si="0"/>
        <v>STERINValentin</v>
      </c>
      <c r="D58" t="s">
        <v>1276</v>
      </c>
      <c r="E58">
        <v>17.5</v>
      </c>
      <c r="F58">
        <v>2</v>
      </c>
      <c r="G58">
        <v>2</v>
      </c>
      <c r="H58">
        <v>2.25</v>
      </c>
      <c r="I58">
        <v>2.25</v>
      </c>
      <c r="J58">
        <v>0</v>
      </c>
      <c r="K58">
        <v>3</v>
      </c>
      <c r="L58">
        <v>3</v>
      </c>
      <c r="M58">
        <v>3</v>
      </c>
    </row>
    <row r="59" spans="1:13" x14ac:dyDescent="0.25">
      <c r="A59" t="s">
        <v>319</v>
      </c>
      <c r="B59" t="s">
        <v>320</v>
      </c>
      <c r="C59" t="str">
        <f t="shared" si="0"/>
        <v>PONTYRomain</v>
      </c>
      <c r="D59" t="s">
        <v>1178</v>
      </c>
      <c r="E59">
        <v>15.5</v>
      </c>
      <c r="F59">
        <v>2</v>
      </c>
      <c r="G59">
        <v>2</v>
      </c>
      <c r="H59">
        <v>0</v>
      </c>
      <c r="I59">
        <v>0</v>
      </c>
      <c r="J59">
        <v>2.5</v>
      </c>
      <c r="K59">
        <v>3</v>
      </c>
      <c r="L59">
        <v>3</v>
      </c>
      <c r="M59">
        <v>3</v>
      </c>
    </row>
    <row r="60" spans="1:13" x14ac:dyDescent="0.25">
      <c r="A60" t="s">
        <v>282</v>
      </c>
      <c r="B60" t="s">
        <v>283</v>
      </c>
      <c r="C60" t="str">
        <f t="shared" si="0"/>
        <v>EL OUADGHIRIAmira</v>
      </c>
      <c r="D60" t="s">
        <v>1243</v>
      </c>
      <c r="E60">
        <v>15</v>
      </c>
      <c r="F60">
        <v>0</v>
      </c>
      <c r="G60">
        <v>2</v>
      </c>
      <c r="H60">
        <v>2.25</v>
      </c>
      <c r="I60">
        <v>2.25</v>
      </c>
      <c r="J60">
        <v>2.5</v>
      </c>
      <c r="K60">
        <v>3</v>
      </c>
      <c r="L60">
        <v>0</v>
      </c>
      <c r="M60">
        <v>3</v>
      </c>
    </row>
    <row r="61" spans="1:13" x14ac:dyDescent="0.25">
      <c r="A61" t="s">
        <v>732</v>
      </c>
      <c r="B61" t="s">
        <v>256</v>
      </c>
      <c r="C61" t="str">
        <f t="shared" si="0"/>
        <v>VIEIRA-MARTINSThomas</v>
      </c>
      <c r="D61" t="s">
        <v>1148</v>
      </c>
      <c r="E61">
        <v>7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t="s">
        <v>237</v>
      </c>
      <c r="B62" t="s">
        <v>238</v>
      </c>
      <c r="C62" t="str">
        <f t="shared" si="0"/>
        <v>DEPARISVictor</v>
      </c>
      <c r="D62" t="s">
        <v>1159</v>
      </c>
      <c r="E62">
        <v>14</v>
      </c>
      <c r="F62">
        <v>2</v>
      </c>
      <c r="G62">
        <v>2</v>
      </c>
      <c r="H62">
        <v>2.25</v>
      </c>
      <c r="I62">
        <v>2.25</v>
      </c>
      <c r="J62">
        <v>2.5</v>
      </c>
      <c r="K62">
        <v>0</v>
      </c>
      <c r="L62">
        <v>0</v>
      </c>
      <c r="M62">
        <v>3</v>
      </c>
    </row>
    <row r="63" spans="1:13" x14ac:dyDescent="0.25">
      <c r="A63" t="s">
        <v>575</v>
      </c>
      <c r="B63" t="s">
        <v>137</v>
      </c>
      <c r="C63" t="str">
        <f t="shared" si="0"/>
        <v>CANLERBaptiste</v>
      </c>
      <c r="D63" t="s">
        <v>1088</v>
      </c>
      <c r="E63">
        <v>11.5</v>
      </c>
      <c r="F63">
        <v>2</v>
      </c>
      <c r="G63">
        <v>2</v>
      </c>
      <c r="H63">
        <v>2.25</v>
      </c>
      <c r="I63">
        <v>2.25</v>
      </c>
      <c r="J63">
        <v>0</v>
      </c>
      <c r="K63">
        <v>0</v>
      </c>
      <c r="L63">
        <v>0</v>
      </c>
      <c r="M63">
        <v>3</v>
      </c>
    </row>
    <row r="64" spans="1:13" x14ac:dyDescent="0.25">
      <c r="A64" t="s">
        <v>58</v>
      </c>
      <c r="B64" t="s">
        <v>59</v>
      </c>
      <c r="C64" t="str">
        <f t="shared" si="0"/>
        <v>TROLLERemi</v>
      </c>
      <c r="D64" t="s">
        <v>1228</v>
      </c>
      <c r="E64">
        <v>7.25</v>
      </c>
      <c r="F64">
        <v>2</v>
      </c>
      <c r="G64">
        <v>0</v>
      </c>
      <c r="H64">
        <v>2.25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25">
      <c r="A65" t="s">
        <v>700</v>
      </c>
      <c r="B65" t="s">
        <v>427</v>
      </c>
      <c r="C65" t="str">
        <f t="shared" si="0"/>
        <v>PILLETBlandine</v>
      </c>
      <c r="D65" t="s">
        <v>1267</v>
      </c>
      <c r="E65">
        <v>7.75</v>
      </c>
      <c r="F65">
        <v>0</v>
      </c>
      <c r="G65">
        <v>0</v>
      </c>
      <c r="H65">
        <v>2.25</v>
      </c>
      <c r="I65">
        <v>0</v>
      </c>
      <c r="J65">
        <v>2.5</v>
      </c>
      <c r="K65">
        <v>0</v>
      </c>
      <c r="L65">
        <v>0</v>
      </c>
      <c r="M65">
        <v>3</v>
      </c>
    </row>
    <row r="66" spans="1:13" x14ac:dyDescent="0.25">
      <c r="A66" t="s">
        <v>325</v>
      </c>
      <c r="B66" t="s">
        <v>326</v>
      </c>
      <c r="C66" t="str">
        <f t="shared" si="0"/>
        <v>BOSTYNMaewan</v>
      </c>
      <c r="D66" t="s">
        <v>1086</v>
      </c>
      <c r="E66">
        <v>8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3</v>
      </c>
    </row>
    <row r="67" spans="1:13" x14ac:dyDescent="0.25">
      <c r="A67" t="s">
        <v>686</v>
      </c>
      <c r="B67" t="s">
        <v>685</v>
      </c>
      <c r="C67" t="str">
        <f t="shared" ref="C67:C130" si="1">A67&amp;B67</f>
        <v>MAYOTLenna</v>
      </c>
      <c r="D67" t="s">
        <v>1282</v>
      </c>
      <c r="E67">
        <v>2.5</v>
      </c>
      <c r="F67">
        <v>0</v>
      </c>
      <c r="G67">
        <v>0</v>
      </c>
      <c r="H67">
        <v>0</v>
      </c>
      <c r="I67">
        <v>0</v>
      </c>
      <c r="J67">
        <v>2.5</v>
      </c>
      <c r="K67">
        <v>0</v>
      </c>
      <c r="L67">
        <v>0</v>
      </c>
      <c r="M67">
        <v>0</v>
      </c>
    </row>
    <row r="68" spans="1:13" x14ac:dyDescent="0.25">
      <c r="A68" t="s">
        <v>655</v>
      </c>
      <c r="B68" t="s">
        <v>654</v>
      </c>
      <c r="C68" t="str">
        <f t="shared" si="1"/>
        <v>LAMESCHCharles-Antoine</v>
      </c>
      <c r="D68" t="s">
        <v>1113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560</v>
      </c>
      <c r="B69" t="s">
        <v>559</v>
      </c>
      <c r="C69" t="str">
        <f t="shared" si="1"/>
        <v>BARBIEREliot</v>
      </c>
      <c r="D69" t="s">
        <v>1277</v>
      </c>
      <c r="E69">
        <v>15.5</v>
      </c>
      <c r="F69">
        <v>2</v>
      </c>
      <c r="G69">
        <v>0</v>
      </c>
      <c r="H69">
        <v>2.25</v>
      </c>
      <c r="I69">
        <v>2.25</v>
      </c>
      <c r="J69">
        <v>0</v>
      </c>
      <c r="K69">
        <v>3</v>
      </c>
      <c r="L69">
        <v>3</v>
      </c>
      <c r="M69">
        <v>3</v>
      </c>
    </row>
    <row r="70" spans="1:13" x14ac:dyDescent="0.25">
      <c r="A70" t="s">
        <v>677</v>
      </c>
      <c r="B70" t="s">
        <v>676</v>
      </c>
      <c r="C70" t="str">
        <f t="shared" si="1"/>
        <v>MABILEAUAlois</v>
      </c>
      <c r="D70" t="s">
        <v>1154</v>
      </c>
      <c r="E70">
        <v>11.5</v>
      </c>
      <c r="F70">
        <v>2</v>
      </c>
      <c r="G70">
        <v>2</v>
      </c>
      <c r="H70">
        <v>2.25</v>
      </c>
      <c r="I70">
        <v>2.25</v>
      </c>
      <c r="J70">
        <v>0</v>
      </c>
      <c r="K70">
        <v>0</v>
      </c>
      <c r="L70">
        <v>0</v>
      </c>
      <c r="M70">
        <v>3</v>
      </c>
    </row>
    <row r="71" spans="1:13" x14ac:dyDescent="0.25">
      <c r="A71" t="s">
        <v>617</v>
      </c>
      <c r="B71" t="s">
        <v>616</v>
      </c>
      <c r="C71" t="str">
        <f t="shared" si="1"/>
        <v>GAILLARDMaelle</v>
      </c>
      <c r="D71" t="s">
        <v>1186</v>
      </c>
      <c r="E71">
        <v>12.25</v>
      </c>
      <c r="F71">
        <v>2</v>
      </c>
      <c r="G71">
        <v>2</v>
      </c>
      <c r="H71">
        <v>2.25</v>
      </c>
      <c r="I71">
        <v>0</v>
      </c>
      <c r="J71">
        <v>0</v>
      </c>
      <c r="K71">
        <v>0</v>
      </c>
      <c r="L71">
        <v>3</v>
      </c>
      <c r="M71">
        <v>3</v>
      </c>
    </row>
    <row r="72" spans="1:13" x14ac:dyDescent="0.25">
      <c r="A72" t="s">
        <v>14</v>
      </c>
      <c r="B72" t="s">
        <v>15</v>
      </c>
      <c r="C72" t="str">
        <f t="shared" si="1"/>
        <v>KULESZARobin</v>
      </c>
      <c r="D72" t="s">
        <v>1164</v>
      </c>
      <c r="E72">
        <v>15</v>
      </c>
      <c r="F72">
        <v>2</v>
      </c>
      <c r="G72">
        <v>0</v>
      </c>
      <c r="H72">
        <v>2.25</v>
      </c>
      <c r="I72">
        <v>2.25</v>
      </c>
      <c r="J72">
        <v>2.5</v>
      </c>
      <c r="K72">
        <v>0</v>
      </c>
      <c r="L72">
        <v>3</v>
      </c>
      <c r="M72">
        <v>3</v>
      </c>
    </row>
    <row r="73" spans="1:13" x14ac:dyDescent="0.25">
      <c r="A73" t="s">
        <v>703</v>
      </c>
      <c r="B73" t="s">
        <v>557</v>
      </c>
      <c r="C73" t="str">
        <f t="shared" si="1"/>
        <v>PORTEMANNathan</v>
      </c>
      <c r="D73" t="s">
        <v>1269</v>
      </c>
      <c r="E73">
        <v>15.5</v>
      </c>
      <c r="F73">
        <v>0</v>
      </c>
      <c r="G73">
        <v>2</v>
      </c>
      <c r="H73">
        <v>2.25</v>
      </c>
      <c r="I73">
        <v>2.25</v>
      </c>
      <c r="J73">
        <v>0</v>
      </c>
      <c r="K73">
        <v>3</v>
      </c>
      <c r="L73">
        <v>3</v>
      </c>
      <c r="M73">
        <v>3</v>
      </c>
    </row>
    <row r="74" spans="1:13" x14ac:dyDescent="0.25">
      <c r="A74" t="s">
        <v>653</v>
      </c>
      <c r="B74" t="s">
        <v>652</v>
      </c>
      <c r="C74" t="str">
        <f t="shared" si="1"/>
        <v>LAMBERTMarion</v>
      </c>
      <c r="D74" t="s">
        <v>1134</v>
      </c>
      <c r="E74">
        <v>14.5</v>
      </c>
      <c r="F74">
        <v>2</v>
      </c>
      <c r="G74">
        <v>2</v>
      </c>
      <c r="H74">
        <v>2.25</v>
      </c>
      <c r="I74">
        <v>2.25</v>
      </c>
      <c r="J74">
        <v>0</v>
      </c>
      <c r="K74">
        <v>3</v>
      </c>
      <c r="L74">
        <v>0</v>
      </c>
      <c r="M74">
        <v>3</v>
      </c>
    </row>
    <row r="75" spans="1:13" x14ac:dyDescent="0.25">
      <c r="A75" t="s">
        <v>697</v>
      </c>
      <c r="B75" t="s">
        <v>696</v>
      </c>
      <c r="C75" t="str">
        <f t="shared" si="1"/>
        <v>NOLLET-PROISYLaurelenn</v>
      </c>
      <c r="D75" t="s">
        <v>1268</v>
      </c>
      <c r="E75">
        <v>6</v>
      </c>
      <c r="F75">
        <v>0</v>
      </c>
      <c r="G75">
        <v>0</v>
      </c>
      <c r="H75" t="s">
        <v>24</v>
      </c>
      <c r="I75">
        <v>0</v>
      </c>
      <c r="J75">
        <v>0</v>
      </c>
      <c r="K75">
        <v>0</v>
      </c>
      <c r="L75">
        <v>3</v>
      </c>
      <c r="M75">
        <v>3</v>
      </c>
    </row>
    <row r="76" spans="1:13" x14ac:dyDescent="0.25">
      <c r="A76" t="s">
        <v>711</v>
      </c>
      <c r="B76" t="s">
        <v>656</v>
      </c>
      <c r="C76" t="str">
        <f t="shared" si="1"/>
        <v>ROUZADEApolline</v>
      </c>
      <c r="D76" t="s">
        <v>1349</v>
      </c>
      <c r="E76">
        <v>7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</row>
    <row r="77" spans="1:13" x14ac:dyDescent="0.25">
      <c r="A77" t="s">
        <v>175</v>
      </c>
      <c r="B77" t="s">
        <v>176</v>
      </c>
      <c r="C77" t="str">
        <f t="shared" si="1"/>
        <v>DUBOISSebastien</v>
      </c>
      <c r="D77" t="s">
        <v>1350</v>
      </c>
      <c r="E77">
        <v>11.5</v>
      </c>
      <c r="F77">
        <v>2</v>
      </c>
      <c r="G77">
        <v>2</v>
      </c>
      <c r="H77">
        <v>2.25</v>
      </c>
      <c r="I77">
        <v>2.25</v>
      </c>
      <c r="J77">
        <v>0</v>
      </c>
      <c r="K77">
        <v>3</v>
      </c>
      <c r="L77">
        <v>0</v>
      </c>
      <c r="M77">
        <v>0</v>
      </c>
    </row>
    <row r="78" spans="1:13" x14ac:dyDescent="0.25">
      <c r="A78" t="s">
        <v>426</v>
      </c>
      <c r="B78" t="s">
        <v>427</v>
      </c>
      <c r="C78" t="str">
        <f t="shared" si="1"/>
        <v>DELAHAYEBlandine</v>
      </c>
      <c r="D78" t="s">
        <v>1337</v>
      </c>
      <c r="E78">
        <v>7</v>
      </c>
      <c r="F78">
        <v>0</v>
      </c>
      <c r="G78">
        <v>0</v>
      </c>
      <c r="H78">
        <v>2.25</v>
      </c>
      <c r="I78">
        <v>2.25</v>
      </c>
      <c r="J78">
        <v>2.5</v>
      </c>
      <c r="K78">
        <v>0</v>
      </c>
      <c r="L78">
        <v>0</v>
      </c>
      <c r="M78">
        <v>0</v>
      </c>
    </row>
    <row r="79" spans="1:13" x14ac:dyDescent="0.25">
      <c r="A79" t="s">
        <v>118</v>
      </c>
      <c r="B79" t="s">
        <v>119</v>
      </c>
      <c r="C79" t="str">
        <f t="shared" si="1"/>
        <v>LAMARETony</v>
      </c>
      <c r="D79" t="s">
        <v>1217</v>
      </c>
      <c r="E79">
        <v>15.5</v>
      </c>
      <c r="F79">
        <v>2</v>
      </c>
      <c r="G79">
        <v>2</v>
      </c>
      <c r="H79">
        <v>0</v>
      </c>
      <c r="I79">
        <v>0</v>
      </c>
      <c r="J79">
        <v>2.5</v>
      </c>
      <c r="K79">
        <v>3</v>
      </c>
      <c r="L79">
        <v>3</v>
      </c>
      <c r="M79">
        <v>3</v>
      </c>
    </row>
    <row r="80" spans="1:13" x14ac:dyDescent="0.25">
      <c r="A80" t="s">
        <v>260</v>
      </c>
      <c r="B80" t="s">
        <v>261</v>
      </c>
      <c r="C80" t="str">
        <f t="shared" si="1"/>
        <v>HAJJARTheodore</v>
      </c>
      <c r="D80" t="s">
        <v>1191</v>
      </c>
      <c r="E80">
        <v>17</v>
      </c>
      <c r="F80">
        <v>2</v>
      </c>
      <c r="G80">
        <v>2</v>
      </c>
      <c r="H80">
        <v>2.25</v>
      </c>
      <c r="I80">
        <v>2.25</v>
      </c>
      <c r="J80">
        <v>2.5</v>
      </c>
      <c r="K80">
        <v>0</v>
      </c>
      <c r="L80">
        <v>3</v>
      </c>
      <c r="M80">
        <v>3</v>
      </c>
    </row>
    <row r="81" spans="1:13" x14ac:dyDescent="0.25">
      <c r="A81" t="s">
        <v>76</v>
      </c>
      <c r="B81" t="s">
        <v>77</v>
      </c>
      <c r="C81" t="str">
        <f t="shared" si="1"/>
        <v>LAURYJuliette</v>
      </c>
      <c r="D81" t="s">
        <v>1351</v>
      </c>
      <c r="E81">
        <v>14</v>
      </c>
      <c r="F81">
        <v>2</v>
      </c>
      <c r="G81">
        <v>2</v>
      </c>
      <c r="H81">
        <v>2.25</v>
      </c>
      <c r="I81">
        <v>2.25</v>
      </c>
      <c r="J81">
        <v>2.5</v>
      </c>
      <c r="K81">
        <v>0</v>
      </c>
      <c r="L81">
        <v>3</v>
      </c>
      <c r="M81">
        <v>0</v>
      </c>
    </row>
    <row r="82" spans="1:13" x14ac:dyDescent="0.25">
      <c r="A82" t="s">
        <v>682</v>
      </c>
      <c r="B82" t="s">
        <v>548</v>
      </c>
      <c r="C82" t="str">
        <f t="shared" si="1"/>
        <v>MARCHANDCaroline</v>
      </c>
      <c r="D82" t="s">
        <v>1254</v>
      </c>
      <c r="E82">
        <v>20</v>
      </c>
      <c r="F82">
        <v>2</v>
      </c>
      <c r="G82">
        <v>2</v>
      </c>
      <c r="H82">
        <v>2.25</v>
      </c>
      <c r="I82">
        <v>2.25</v>
      </c>
      <c r="J82">
        <v>2.5</v>
      </c>
      <c r="K82">
        <v>3</v>
      </c>
      <c r="L82">
        <v>3</v>
      </c>
      <c r="M82">
        <v>3</v>
      </c>
    </row>
    <row r="83" spans="1:13" x14ac:dyDescent="0.25">
      <c r="A83" t="s">
        <v>668</v>
      </c>
      <c r="B83" t="s">
        <v>667</v>
      </c>
      <c r="C83" t="str">
        <f t="shared" si="1"/>
        <v>LEKIEFFREBastien</v>
      </c>
      <c r="D83" t="s">
        <v>1212</v>
      </c>
      <c r="E83">
        <v>14</v>
      </c>
      <c r="F83">
        <v>2</v>
      </c>
      <c r="G83">
        <v>2</v>
      </c>
      <c r="H83">
        <v>2.25</v>
      </c>
      <c r="I83">
        <v>2.25</v>
      </c>
      <c r="J83">
        <v>2.5</v>
      </c>
      <c r="K83">
        <v>0</v>
      </c>
      <c r="L83">
        <v>0</v>
      </c>
      <c r="M83">
        <v>3</v>
      </c>
    </row>
    <row r="84" spans="1:13" x14ac:dyDescent="0.25">
      <c r="A84" t="s">
        <v>86</v>
      </c>
      <c r="B84" t="s">
        <v>62</v>
      </c>
      <c r="C84" t="str">
        <f t="shared" si="1"/>
        <v>MENNERET-COUTURIERHugo</v>
      </c>
      <c r="D84" t="s">
        <v>1233</v>
      </c>
      <c r="E84">
        <v>9.25</v>
      </c>
      <c r="F84">
        <v>2</v>
      </c>
      <c r="G84">
        <v>2</v>
      </c>
      <c r="H84">
        <v>0</v>
      </c>
      <c r="I84">
        <v>2.25</v>
      </c>
      <c r="J84">
        <v>0</v>
      </c>
      <c r="K84">
        <v>0</v>
      </c>
      <c r="L84">
        <v>0</v>
      </c>
      <c r="M84">
        <v>3</v>
      </c>
    </row>
    <row r="85" spans="1:13" x14ac:dyDescent="0.25">
      <c r="A85" t="s">
        <v>649</v>
      </c>
      <c r="B85" t="s">
        <v>211</v>
      </c>
      <c r="C85" t="str">
        <f t="shared" si="1"/>
        <v>JOURDIERJules</v>
      </c>
      <c r="D85" t="s">
        <v>1188</v>
      </c>
      <c r="E85">
        <v>14.75</v>
      </c>
      <c r="F85">
        <v>2</v>
      </c>
      <c r="G85">
        <v>2</v>
      </c>
      <c r="H85">
        <v>2.25</v>
      </c>
      <c r="I85">
        <v>0</v>
      </c>
      <c r="J85">
        <v>2.5</v>
      </c>
      <c r="K85">
        <v>3</v>
      </c>
      <c r="L85">
        <v>3</v>
      </c>
      <c r="M85">
        <v>0</v>
      </c>
    </row>
    <row r="86" spans="1:13" x14ac:dyDescent="0.25">
      <c r="A86" t="s">
        <v>483</v>
      </c>
      <c r="B86" t="s">
        <v>256</v>
      </c>
      <c r="C86" t="str">
        <f t="shared" si="1"/>
        <v>LECATThomas</v>
      </c>
      <c r="D86" t="s">
        <v>1340</v>
      </c>
      <c r="E86">
        <v>9.25</v>
      </c>
      <c r="F86">
        <v>2</v>
      </c>
      <c r="G86">
        <v>2</v>
      </c>
      <c r="H86">
        <v>0</v>
      </c>
      <c r="I86">
        <v>2.25</v>
      </c>
      <c r="J86">
        <v>0</v>
      </c>
      <c r="K86">
        <v>0</v>
      </c>
      <c r="L86">
        <v>3</v>
      </c>
      <c r="M86">
        <v>0</v>
      </c>
    </row>
    <row r="87" spans="1:13" x14ac:dyDescent="0.25">
      <c r="A87" t="s">
        <v>180</v>
      </c>
      <c r="B87" t="s">
        <v>181</v>
      </c>
      <c r="C87" t="str">
        <f t="shared" si="1"/>
        <v>ENTINGERGregoire</v>
      </c>
      <c r="D87" t="s">
        <v>1106</v>
      </c>
      <c r="E87">
        <v>12.25</v>
      </c>
      <c r="F87">
        <v>2</v>
      </c>
      <c r="G87">
        <v>2</v>
      </c>
      <c r="H87">
        <v>2.25</v>
      </c>
      <c r="I87">
        <v>0</v>
      </c>
      <c r="J87">
        <v>0</v>
      </c>
      <c r="K87">
        <v>0</v>
      </c>
      <c r="L87">
        <v>3</v>
      </c>
      <c r="M87">
        <v>3</v>
      </c>
    </row>
    <row r="88" spans="1:13" x14ac:dyDescent="0.25">
      <c r="A88" t="s">
        <v>67</v>
      </c>
      <c r="B88" t="s">
        <v>68</v>
      </c>
      <c r="C88" t="str">
        <f t="shared" si="1"/>
        <v>SAMAINDiane</v>
      </c>
      <c r="D88" t="s">
        <v>1117</v>
      </c>
      <c r="E88">
        <v>5</v>
      </c>
      <c r="F88">
        <v>0</v>
      </c>
      <c r="G88">
        <v>2</v>
      </c>
      <c r="H88">
        <v>0</v>
      </c>
      <c r="I88">
        <v>0</v>
      </c>
      <c r="J88">
        <v>0</v>
      </c>
      <c r="K88">
        <v>3</v>
      </c>
      <c r="L88">
        <v>0</v>
      </c>
      <c r="M88">
        <v>0</v>
      </c>
    </row>
    <row r="89" spans="1:13" x14ac:dyDescent="0.25">
      <c r="A89" t="s">
        <v>563</v>
      </c>
      <c r="B89" t="s">
        <v>181</v>
      </c>
      <c r="C89" t="str">
        <f t="shared" si="1"/>
        <v>BEAUDUCGregoire</v>
      </c>
      <c r="D89" t="s">
        <v>1173</v>
      </c>
      <c r="E89">
        <v>12.5</v>
      </c>
      <c r="F89">
        <v>2</v>
      </c>
      <c r="G89">
        <v>2</v>
      </c>
      <c r="H89">
        <v>0</v>
      </c>
      <c r="I89">
        <v>0</v>
      </c>
      <c r="J89">
        <v>2.5</v>
      </c>
      <c r="K89">
        <v>0</v>
      </c>
      <c r="L89">
        <v>3</v>
      </c>
      <c r="M89">
        <v>3</v>
      </c>
    </row>
    <row r="90" spans="1:13" x14ac:dyDescent="0.25">
      <c r="A90" t="s">
        <v>255</v>
      </c>
      <c r="B90" t="s">
        <v>256</v>
      </c>
      <c r="C90" t="str">
        <f t="shared" si="1"/>
        <v>GRISLAINThomas</v>
      </c>
      <c r="D90" t="s">
        <v>1128</v>
      </c>
      <c r="E90">
        <v>17.5</v>
      </c>
      <c r="F90">
        <v>2</v>
      </c>
      <c r="G90">
        <v>2</v>
      </c>
      <c r="H90">
        <v>2.25</v>
      </c>
      <c r="I90">
        <v>2.25</v>
      </c>
      <c r="J90">
        <v>0</v>
      </c>
      <c r="K90">
        <v>3</v>
      </c>
      <c r="L90">
        <v>3</v>
      </c>
      <c r="M90">
        <v>3</v>
      </c>
    </row>
    <row r="91" spans="1:13" x14ac:dyDescent="0.25">
      <c r="A91" t="s">
        <v>707</v>
      </c>
      <c r="B91" t="s">
        <v>706</v>
      </c>
      <c r="C91" t="str">
        <f t="shared" si="1"/>
        <v>RECOPE DE TILLY BLARUIsaure</v>
      </c>
      <c r="D91" t="s">
        <v>1196</v>
      </c>
      <c r="E91">
        <v>20</v>
      </c>
      <c r="F91">
        <v>2</v>
      </c>
      <c r="G91">
        <v>2</v>
      </c>
      <c r="H91">
        <v>2.25</v>
      </c>
      <c r="I91">
        <v>2.25</v>
      </c>
      <c r="J91">
        <v>2.5</v>
      </c>
      <c r="K91">
        <v>3</v>
      </c>
      <c r="L91">
        <v>3</v>
      </c>
      <c r="M91">
        <v>3</v>
      </c>
    </row>
    <row r="92" spans="1:13" x14ac:dyDescent="0.25">
      <c r="A92" t="s">
        <v>242</v>
      </c>
      <c r="B92" t="s">
        <v>149</v>
      </c>
      <c r="C92" t="str">
        <f t="shared" si="1"/>
        <v>CHAMPIGNONLouise</v>
      </c>
      <c r="D92" t="s">
        <v>1165</v>
      </c>
      <c r="E92">
        <v>9.25</v>
      </c>
      <c r="F92">
        <v>2</v>
      </c>
      <c r="G92">
        <v>2</v>
      </c>
      <c r="H92">
        <v>0</v>
      </c>
      <c r="I92">
        <v>2.25</v>
      </c>
      <c r="J92">
        <v>0</v>
      </c>
      <c r="K92">
        <v>0</v>
      </c>
      <c r="L92">
        <v>3</v>
      </c>
      <c r="M92">
        <v>0</v>
      </c>
    </row>
    <row r="93" spans="1:13" x14ac:dyDescent="0.25">
      <c r="A93" t="s">
        <v>115</v>
      </c>
      <c r="B93" t="s">
        <v>116</v>
      </c>
      <c r="C93" t="str">
        <f t="shared" si="1"/>
        <v>PECOURTBertille</v>
      </c>
      <c r="D93" t="s">
        <v>1063</v>
      </c>
      <c r="E93">
        <v>8.25</v>
      </c>
      <c r="F93">
        <v>0</v>
      </c>
      <c r="G93">
        <v>0</v>
      </c>
      <c r="H93">
        <v>0</v>
      </c>
      <c r="I93">
        <v>2.25</v>
      </c>
      <c r="J93">
        <v>0</v>
      </c>
      <c r="K93">
        <v>3</v>
      </c>
      <c r="L93">
        <v>3</v>
      </c>
      <c r="M93">
        <v>0</v>
      </c>
    </row>
    <row r="94" spans="1:13" x14ac:dyDescent="0.25">
      <c r="A94" t="s">
        <v>55</v>
      </c>
      <c r="B94" t="s">
        <v>56</v>
      </c>
      <c r="C94" t="str">
        <f t="shared" si="1"/>
        <v>ROGERTristan</v>
      </c>
      <c r="D94" t="s">
        <v>1352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</row>
    <row r="95" spans="1:13" x14ac:dyDescent="0.25">
      <c r="A95" t="s">
        <v>452</v>
      </c>
      <c r="B95" t="s">
        <v>453</v>
      </c>
      <c r="C95" t="str">
        <f t="shared" si="1"/>
        <v>BRACQMargot</v>
      </c>
      <c r="D95" t="s">
        <v>1353</v>
      </c>
      <c r="E95">
        <v>20</v>
      </c>
      <c r="F95">
        <v>2</v>
      </c>
      <c r="G95">
        <v>2</v>
      </c>
      <c r="H95">
        <v>2.25</v>
      </c>
      <c r="I95">
        <v>2.25</v>
      </c>
      <c r="J95">
        <v>2.5</v>
      </c>
      <c r="K95">
        <v>3</v>
      </c>
      <c r="L95">
        <v>3</v>
      </c>
      <c r="M95">
        <v>3</v>
      </c>
    </row>
    <row r="96" spans="1:13" x14ac:dyDescent="0.25">
      <c r="A96" t="s">
        <v>600</v>
      </c>
      <c r="B96" t="s">
        <v>221</v>
      </c>
      <c r="C96" t="str">
        <f t="shared" si="1"/>
        <v>DEVASSINEMathis</v>
      </c>
      <c r="D96" t="s">
        <v>1295</v>
      </c>
      <c r="E96">
        <v>10</v>
      </c>
      <c r="F96">
        <v>2</v>
      </c>
      <c r="G96">
        <v>2</v>
      </c>
      <c r="H96">
        <v>0</v>
      </c>
      <c r="I96">
        <v>0</v>
      </c>
      <c r="J96">
        <v>0</v>
      </c>
      <c r="K96">
        <v>3</v>
      </c>
      <c r="L96">
        <v>0</v>
      </c>
      <c r="M96">
        <v>3</v>
      </c>
    </row>
    <row r="97" spans="1:13" x14ac:dyDescent="0.25">
      <c r="A97" t="s">
        <v>710</v>
      </c>
      <c r="B97" t="s">
        <v>709</v>
      </c>
      <c r="C97" t="str">
        <f t="shared" si="1"/>
        <v>ROUSSELINJoseph</v>
      </c>
      <c r="D97" t="s">
        <v>1145</v>
      </c>
      <c r="E97">
        <v>12.25</v>
      </c>
      <c r="F97">
        <v>2</v>
      </c>
      <c r="G97">
        <v>2</v>
      </c>
      <c r="H97">
        <v>2.25</v>
      </c>
      <c r="I97">
        <v>0</v>
      </c>
      <c r="J97">
        <v>0</v>
      </c>
      <c r="K97">
        <v>3</v>
      </c>
      <c r="L97">
        <v>3</v>
      </c>
      <c r="M97">
        <v>0</v>
      </c>
    </row>
    <row r="98" spans="1:13" x14ac:dyDescent="0.25">
      <c r="A98" t="s">
        <v>356</v>
      </c>
      <c r="B98" t="s">
        <v>357</v>
      </c>
      <c r="C98" t="str">
        <f t="shared" si="1"/>
        <v>VALENTINInes</v>
      </c>
      <c r="D98" t="s">
        <v>1299</v>
      </c>
      <c r="E98">
        <v>14.5</v>
      </c>
      <c r="F98">
        <v>2</v>
      </c>
      <c r="G98">
        <v>2</v>
      </c>
      <c r="H98">
        <v>2.25</v>
      </c>
      <c r="I98">
        <v>2.25</v>
      </c>
      <c r="J98">
        <v>0</v>
      </c>
      <c r="K98">
        <v>3</v>
      </c>
      <c r="L98">
        <v>0</v>
      </c>
      <c r="M98">
        <v>3</v>
      </c>
    </row>
    <row r="99" spans="1:13" x14ac:dyDescent="0.25">
      <c r="A99" t="s">
        <v>366</v>
      </c>
      <c r="B99" t="s">
        <v>15</v>
      </c>
      <c r="C99" t="str">
        <f t="shared" si="1"/>
        <v>LARCHEVEQUERobin</v>
      </c>
      <c r="D99" t="s">
        <v>1354</v>
      </c>
      <c r="E99">
        <v>14.5</v>
      </c>
      <c r="F99">
        <v>2</v>
      </c>
      <c r="G99">
        <v>2</v>
      </c>
      <c r="H99">
        <v>2.25</v>
      </c>
      <c r="I99">
        <v>2.25</v>
      </c>
      <c r="J99">
        <v>0</v>
      </c>
      <c r="K99">
        <v>3</v>
      </c>
      <c r="L99">
        <v>0</v>
      </c>
      <c r="M99">
        <v>3</v>
      </c>
    </row>
    <row r="100" spans="1:13" x14ac:dyDescent="0.25">
      <c r="A100" t="s">
        <v>513</v>
      </c>
      <c r="B100" t="s">
        <v>149</v>
      </c>
      <c r="C100" t="str">
        <f t="shared" si="1"/>
        <v>GASPARDOLouise</v>
      </c>
      <c r="D100" t="s">
        <v>1355</v>
      </c>
      <c r="E100">
        <v>17</v>
      </c>
      <c r="F100">
        <v>2</v>
      </c>
      <c r="G100">
        <v>2</v>
      </c>
      <c r="H100">
        <v>2.25</v>
      </c>
      <c r="I100">
        <v>2.25</v>
      </c>
      <c r="J100">
        <v>2.5</v>
      </c>
      <c r="K100">
        <v>0</v>
      </c>
      <c r="L100">
        <v>3</v>
      </c>
      <c r="M100">
        <v>3</v>
      </c>
    </row>
    <row r="101" spans="1:13" x14ac:dyDescent="0.25">
      <c r="A101" t="s">
        <v>577</v>
      </c>
      <c r="B101" t="s">
        <v>576</v>
      </c>
      <c r="C101" t="str">
        <f t="shared" si="1"/>
        <v>CARLIERColine</v>
      </c>
      <c r="D101" t="s">
        <v>1193</v>
      </c>
      <c r="E101">
        <v>10.5</v>
      </c>
      <c r="F101">
        <v>0</v>
      </c>
      <c r="G101">
        <v>2</v>
      </c>
      <c r="H101">
        <v>0</v>
      </c>
      <c r="I101">
        <v>0</v>
      </c>
      <c r="J101">
        <v>2.5</v>
      </c>
      <c r="K101">
        <v>0</v>
      </c>
      <c r="L101">
        <v>3</v>
      </c>
      <c r="M101">
        <v>3</v>
      </c>
    </row>
    <row r="102" spans="1:13" x14ac:dyDescent="0.25">
      <c r="A102" t="s">
        <v>109</v>
      </c>
      <c r="B102" t="s">
        <v>110</v>
      </c>
      <c r="C102" t="str">
        <f t="shared" si="1"/>
        <v>VECTENAuguste</v>
      </c>
      <c r="D102" t="s">
        <v>1301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</row>
    <row r="103" spans="1:13" x14ac:dyDescent="0.25">
      <c r="A103" t="s">
        <v>231</v>
      </c>
      <c r="B103" t="s">
        <v>232</v>
      </c>
      <c r="C103" t="str">
        <f t="shared" si="1"/>
        <v>DYKMANSVictoire</v>
      </c>
      <c r="D103" t="s">
        <v>1356</v>
      </c>
      <c r="E103">
        <v>4.5</v>
      </c>
      <c r="F103">
        <v>0</v>
      </c>
      <c r="G103">
        <v>2</v>
      </c>
      <c r="H103">
        <v>0</v>
      </c>
      <c r="I103">
        <v>0</v>
      </c>
      <c r="J103">
        <v>2.5</v>
      </c>
      <c r="K103">
        <v>0</v>
      </c>
      <c r="L103">
        <v>0</v>
      </c>
      <c r="M103">
        <v>0</v>
      </c>
    </row>
    <row r="104" spans="1:13" x14ac:dyDescent="0.25">
      <c r="A104" t="s">
        <v>719</v>
      </c>
      <c r="B104" t="s">
        <v>661</v>
      </c>
      <c r="C104" t="str">
        <f t="shared" si="1"/>
        <v>SOISSONEloise</v>
      </c>
      <c r="D104" t="s">
        <v>1316</v>
      </c>
      <c r="E104">
        <v>13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3</v>
      </c>
    </row>
    <row r="105" spans="1:13" x14ac:dyDescent="0.25">
      <c r="A105" t="s">
        <v>160</v>
      </c>
      <c r="B105" t="s">
        <v>161</v>
      </c>
      <c r="C105" t="str">
        <f t="shared" si="1"/>
        <v>MOTTEBertrand</v>
      </c>
      <c r="D105" t="s">
        <v>1157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188</v>
      </c>
      <c r="B106" t="s">
        <v>189</v>
      </c>
      <c r="C106" t="str">
        <f t="shared" si="1"/>
        <v>DE BRIDIERSHector</v>
      </c>
      <c r="D106" t="s">
        <v>1215</v>
      </c>
      <c r="E106">
        <v>12.5</v>
      </c>
      <c r="F106">
        <v>0</v>
      </c>
      <c r="G106">
        <v>2</v>
      </c>
      <c r="H106">
        <v>2.25</v>
      </c>
      <c r="I106">
        <v>2.25</v>
      </c>
      <c r="J106">
        <v>0</v>
      </c>
      <c r="K106">
        <v>0</v>
      </c>
      <c r="L106">
        <v>3</v>
      </c>
      <c r="M106">
        <v>3</v>
      </c>
    </row>
    <row r="107" spans="1:13" x14ac:dyDescent="0.25">
      <c r="A107" t="s">
        <v>112</v>
      </c>
      <c r="B107" t="s">
        <v>113</v>
      </c>
      <c r="C107" t="str">
        <f t="shared" si="1"/>
        <v>TAPPRESTLily</v>
      </c>
      <c r="D107" t="s">
        <v>1261</v>
      </c>
      <c r="E107">
        <v>4.5</v>
      </c>
      <c r="F107">
        <v>0</v>
      </c>
      <c r="G107">
        <v>2</v>
      </c>
      <c r="H107">
        <v>0</v>
      </c>
      <c r="I107">
        <v>0</v>
      </c>
      <c r="J107">
        <v>2.5</v>
      </c>
      <c r="K107">
        <v>0</v>
      </c>
      <c r="L107">
        <v>0</v>
      </c>
      <c r="M107">
        <v>0</v>
      </c>
    </row>
    <row r="108" spans="1:13" x14ac:dyDescent="0.25">
      <c r="A108" t="s">
        <v>648</v>
      </c>
      <c r="B108" t="s">
        <v>647</v>
      </c>
      <c r="C108" t="str">
        <f t="shared" si="1"/>
        <v>JOOSEloi</v>
      </c>
      <c r="D108" t="s">
        <v>1284</v>
      </c>
      <c r="E108">
        <v>20</v>
      </c>
      <c r="F108">
        <v>2</v>
      </c>
      <c r="G108">
        <v>2</v>
      </c>
      <c r="H108">
        <v>2.25</v>
      </c>
      <c r="I108">
        <v>2.25</v>
      </c>
      <c r="J108">
        <v>2.5</v>
      </c>
      <c r="K108">
        <v>3</v>
      </c>
      <c r="L108">
        <v>3</v>
      </c>
      <c r="M108">
        <v>3</v>
      </c>
    </row>
    <row r="109" spans="1:13" x14ac:dyDescent="0.25">
      <c r="A109" t="s">
        <v>637</v>
      </c>
      <c r="B109" t="s">
        <v>636</v>
      </c>
      <c r="C109" t="str">
        <f t="shared" si="1"/>
        <v>GUERLETFlorian</v>
      </c>
      <c r="D109" t="s">
        <v>1174</v>
      </c>
      <c r="E109">
        <v>7.25</v>
      </c>
      <c r="F109">
        <v>2</v>
      </c>
      <c r="G109">
        <v>0</v>
      </c>
      <c r="H109">
        <v>0</v>
      </c>
      <c r="I109">
        <v>2.25</v>
      </c>
      <c r="J109">
        <v>0</v>
      </c>
      <c r="K109">
        <v>0</v>
      </c>
      <c r="L109">
        <v>0</v>
      </c>
      <c r="M109">
        <v>3</v>
      </c>
    </row>
    <row r="110" spans="1:13" x14ac:dyDescent="0.25">
      <c r="A110" t="s">
        <v>660</v>
      </c>
      <c r="B110" t="s">
        <v>659</v>
      </c>
      <c r="C110" t="str">
        <f t="shared" si="1"/>
        <v>LAUZETAstrid</v>
      </c>
      <c r="D110" t="s">
        <v>1146</v>
      </c>
      <c r="E110">
        <v>11.75</v>
      </c>
      <c r="F110">
        <v>2</v>
      </c>
      <c r="G110">
        <v>2</v>
      </c>
      <c r="H110">
        <v>0</v>
      </c>
      <c r="I110">
        <v>2.25</v>
      </c>
      <c r="J110">
        <v>2.5</v>
      </c>
      <c r="K110">
        <v>0</v>
      </c>
      <c r="L110">
        <v>3</v>
      </c>
      <c r="M110">
        <v>0</v>
      </c>
    </row>
    <row r="111" spans="1:13" x14ac:dyDescent="0.25">
      <c r="A111" t="s">
        <v>724</v>
      </c>
      <c r="B111" t="s">
        <v>723</v>
      </c>
      <c r="C111" t="str">
        <f t="shared" si="1"/>
        <v>TARQUISLou-Anne</v>
      </c>
      <c r="D111" t="s">
        <v>1162</v>
      </c>
      <c r="E111">
        <v>9.25</v>
      </c>
      <c r="F111">
        <v>2</v>
      </c>
      <c r="G111">
        <v>2</v>
      </c>
      <c r="H111">
        <v>0</v>
      </c>
      <c r="I111">
        <v>2.25</v>
      </c>
      <c r="J111">
        <v>0</v>
      </c>
      <c r="K111">
        <v>0</v>
      </c>
      <c r="L111">
        <v>0</v>
      </c>
      <c r="M111">
        <v>3</v>
      </c>
    </row>
    <row r="112" spans="1:13" x14ac:dyDescent="0.25">
      <c r="A112" t="s">
        <v>620</v>
      </c>
      <c r="B112" t="s">
        <v>74</v>
      </c>
      <c r="C112" t="str">
        <f t="shared" si="1"/>
        <v>GARNERYLucie</v>
      </c>
      <c r="D112" t="s">
        <v>1136</v>
      </c>
      <c r="E112">
        <v>15.5</v>
      </c>
      <c r="F112">
        <v>2</v>
      </c>
      <c r="G112">
        <v>2</v>
      </c>
      <c r="H112">
        <v>0</v>
      </c>
      <c r="I112">
        <v>0</v>
      </c>
      <c r="J112">
        <v>2.5</v>
      </c>
      <c r="K112">
        <v>3</v>
      </c>
      <c r="L112">
        <v>3</v>
      </c>
      <c r="M112">
        <v>3</v>
      </c>
    </row>
    <row r="113" spans="1:13" x14ac:dyDescent="0.25">
      <c r="A113" t="s">
        <v>485</v>
      </c>
      <c r="B113" t="s">
        <v>486</v>
      </c>
      <c r="C113" t="str">
        <f t="shared" si="1"/>
        <v>LE HANNIERDea</v>
      </c>
      <c r="D113" t="s">
        <v>1280</v>
      </c>
      <c r="E113">
        <v>9.5</v>
      </c>
      <c r="F113">
        <v>2</v>
      </c>
      <c r="G113">
        <v>2</v>
      </c>
      <c r="H113">
        <v>0</v>
      </c>
      <c r="I113">
        <v>0</v>
      </c>
      <c r="J113">
        <v>2.5</v>
      </c>
      <c r="K113">
        <v>0</v>
      </c>
      <c r="L113">
        <v>0</v>
      </c>
      <c r="M113">
        <v>3</v>
      </c>
    </row>
    <row r="114" spans="1:13" x14ac:dyDescent="0.25">
      <c r="A114" t="s">
        <v>407</v>
      </c>
      <c r="B114" t="s">
        <v>408</v>
      </c>
      <c r="C114" t="str">
        <f t="shared" si="1"/>
        <v>BAILLETJeremy</v>
      </c>
      <c r="D114" t="s">
        <v>1096</v>
      </c>
      <c r="E114">
        <v>12.5</v>
      </c>
      <c r="F114">
        <v>2</v>
      </c>
      <c r="G114">
        <v>2</v>
      </c>
      <c r="H114">
        <v>0</v>
      </c>
      <c r="I114">
        <v>0</v>
      </c>
      <c r="J114">
        <v>2.5</v>
      </c>
      <c r="K114">
        <v>0</v>
      </c>
      <c r="L114">
        <v>3</v>
      </c>
      <c r="M114">
        <v>3</v>
      </c>
    </row>
    <row r="115" spans="1:13" x14ac:dyDescent="0.25">
      <c r="A115" t="s">
        <v>223</v>
      </c>
      <c r="B115" t="s">
        <v>226</v>
      </c>
      <c r="C115" t="str">
        <f t="shared" si="1"/>
        <v>DEBOUDTGatien</v>
      </c>
      <c r="D115" t="s">
        <v>1161</v>
      </c>
      <c r="E115">
        <v>13.25</v>
      </c>
      <c r="F115">
        <v>2</v>
      </c>
      <c r="G115">
        <v>0</v>
      </c>
      <c r="H115">
        <v>2.25</v>
      </c>
      <c r="I115">
        <v>0</v>
      </c>
      <c r="J115">
        <v>0</v>
      </c>
      <c r="K115">
        <v>3</v>
      </c>
      <c r="L115">
        <v>3</v>
      </c>
      <c r="M115">
        <v>3</v>
      </c>
    </row>
    <row r="116" spans="1:13" x14ac:dyDescent="0.25">
      <c r="A116" t="s">
        <v>463</v>
      </c>
      <c r="B116" t="s">
        <v>464</v>
      </c>
      <c r="C116" t="str">
        <f t="shared" si="1"/>
        <v>GUILLEMINFrance</v>
      </c>
      <c r="D116" t="s">
        <v>1185</v>
      </c>
      <c r="E116">
        <v>14.75</v>
      </c>
      <c r="F116">
        <v>2</v>
      </c>
      <c r="G116">
        <v>2</v>
      </c>
      <c r="H116">
        <v>2.25</v>
      </c>
      <c r="I116">
        <v>0</v>
      </c>
      <c r="J116">
        <v>2.5</v>
      </c>
      <c r="K116">
        <v>0</v>
      </c>
      <c r="L116">
        <v>3</v>
      </c>
      <c r="M116">
        <v>3</v>
      </c>
    </row>
    <row r="117" spans="1:13" x14ac:dyDescent="0.25">
      <c r="A117" t="s">
        <v>657</v>
      </c>
      <c r="B117" t="s">
        <v>656</v>
      </c>
      <c r="C117" t="str">
        <f t="shared" si="1"/>
        <v>LANDSBERG- URIONApolline</v>
      </c>
      <c r="D117" t="s">
        <v>1294</v>
      </c>
      <c r="E117">
        <v>4.25</v>
      </c>
      <c r="F117">
        <v>2</v>
      </c>
      <c r="G117">
        <v>0</v>
      </c>
      <c r="H117">
        <v>2.25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376</v>
      </c>
      <c r="B118" t="s">
        <v>62</v>
      </c>
      <c r="C118" t="str">
        <f t="shared" si="1"/>
        <v>BOUTILLIERHugo</v>
      </c>
      <c r="D118" t="s">
        <v>1071</v>
      </c>
      <c r="E118">
        <v>2.5</v>
      </c>
      <c r="F118">
        <v>0</v>
      </c>
      <c r="G118">
        <v>0</v>
      </c>
      <c r="H118">
        <v>0</v>
      </c>
      <c r="I118">
        <v>0</v>
      </c>
      <c r="J118">
        <v>2.5</v>
      </c>
      <c r="K118">
        <v>0</v>
      </c>
      <c r="L118">
        <v>0</v>
      </c>
      <c r="M118">
        <v>0</v>
      </c>
    </row>
    <row r="119" spans="1:13" x14ac:dyDescent="0.25">
      <c r="A119" t="s">
        <v>101</v>
      </c>
      <c r="B119" t="s">
        <v>104</v>
      </c>
      <c r="C119" t="str">
        <f t="shared" si="1"/>
        <v>LEGRANDJulien</v>
      </c>
      <c r="D119" t="s">
        <v>1115</v>
      </c>
      <c r="E119">
        <v>7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</row>
    <row r="120" spans="1:13" x14ac:dyDescent="0.25">
      <c r="A120" t="s">
        <v>61</v>
      </c>
      <c r="B120" t="s">
        <v>62</v>
      </c>
      <c r="C120" t="str">
        <f t="shared" si="1"/>
        <v>WROLYK-LHERMITTEHugo</v>
      </c>
      <c r="D120" t="s">
        <v>1122</v>
      </c>
      <c r="E120">
        <v>10.25</v>
      </c>
      <c r="F120">
        <v>0</v>
      </c>
      <c r="G120">
        <v>2</v>
      </c>
      <c r="H120">
        <v>2.25</v>
      </c>
      <c r="I120">
        <v>0</v>
      </c>
      <c r="J120">
        <v>0</v>
      </c>
      <c r="K120">
        <v>0</v>
      </c>
      <c r="L120">
        <v>3</v>
      </c>
      <c r="M120">
        <v>3</v>
      </c>
    </row>
    <row r="121" spans="1:13" x14ac:dyDescent="0.25">
      <c r="A121" t="s">
        <v>702</v>
      </c>
      <c r="B121" t="s">
        <v>701</v>
      </c>
      <c r="C121" t="str">
        <f t="shared" si="1"/>
        <v>POPOTTimothee</v>
      </c>
      <c r="D121" t="s">
        <v>1120</v>
      </c>
      <c r="E121">
        <v>15.25</v>
      </c>
      <c r="F121">
        <v>2</v>
      </c>
      <c r="G121">
        <v>2</v>
      </c>
      <c r="H121">
        <v>2.25</v>
      </c>
      <c r="I121">
        <v>0</v>
      </c>
      <c r="J121">
        <v>0</v>
      </c>
      <c r="K121">
        <v>3</v>
      </c>
      <c r="L121">
        <v>3</v>
      </c>
      <c r="M121">
        <v>3</v>
      </c>
    </row>
    <row r="122" spans="1:13" x14ac:dyDescent="0.25">
      <c r="A122" t="s">
        <v>49</v>
      </c>
      <c r="B122" t="s">
        <v>50</v>
      </c>
      <c r="C122" t="str">
        <f t="shared" si="1"/>
        <v>MEUDICCorentin</v>
      </c>
      <c r="D122" t="s">
        <v>1263</v>
      </c>
      <c r="E122">
        <v>12.25</v>
      </c>
      <c r="F122">
        <v>2</v>
      </c>
      <c r="G122">
        <v>2</v>
      </c>
      <c r="H122">
        <v>0</v>
      </c>
      <c r="I122">
        <v>2.25</v>
      </c>
      <c r="J122">
        <v>0</v>
      </c>
      <c r="K122">
        <v>0</v>
      </c>
      <c r="L122">
        <v>3</v>
      </c>
      <c r="M122">
        <v>3</v>
      </c>
    </row>
    <row r="123" spans="1:13" x14ac:dyDescent="0.25">
      <c r="A123" t="s">
        <v>101</v>
      </c>
      <c r="B123" t="s">
        <v>102</v>
      </c>
      <c r="C123" t="str">
        <f t="shared" si="1"/>
        <v>LEGRANDMahe</v>
      </c>
      <c r="D123" t="s">
        <v>1147</v>
      </c>
      <c r="E123">
        <v>12.5</v>
      </c>
      <c r="F123">
        <v>2</v>
      </c>
      <c r="G123">
        <v>2</v>
      </c>
      <c r="H123">
        <v>0</v>
      </c>
      <c r="I123">
        <v>0</v>
      </c>
      <c r="J123">
        <v>2.5</v>
      </c>
      <c r="K123">
        <v>0</v>
      </c>
      <c r="L123">
        <v>3</v>
      </c>
      <c r="M123">
        <v>3</v>
      </c>
    </row>
    <row r="124" spans="1:13" x14ac:dyDescent="0.25">
      <c r="A124" t="s">
        <v>580</v>
      </c>
      <c r="B124" t="s">
        <v>579</v>
      </c>
      <c r="C124" t="str">
        <f t="shared" si="1"/>
        <v>CHALINMaxence</v>
      </c>
      <c r="D124" t="s">
        <v>1144</v>
      </c>
      <c r="E124">
        <v>18</v>
      </c>
      <c r="F124">
        <v>0</v>
      </c>
      <c r="G124">
        <v>2</v>
      </c>
      <c r="H124">
        <v>2.25</v>
      </c>
      <c r="I124">
        <v>2.25</v>
      </c>
      <c r="J124">
        <v>2.5</v>
      </c>
      <c r="K124">
        <v>3</v>
      </c>
      <c r="L124">
        <v>3</v>
      </c>
      <c r="M124">
        <v>3</v>
      </c>
    </row>
    <row r="125" spans="1:13" x14ac:dyDescent="0.25">
      <c r="A125" t="s">
        <v>613</v>
      </c>
      <c r="B125" t="s">
        <v>238</v>
      </c>
      <c r="C125" t="str">
        <f t="shared" si="1"/>
        <v>FAYOLVictor</v>
      </c>
      <c r="D125" t="s">
        <v>1124</v>
      </c>
      <c r="E125">
        <v>7.5</v>
      </c>
      <c r="F125">
        <v>2</v>
      </c>
      <c r="G125">
        <v>0</v>
      </c>
      <c r="H125">
        <v>0</v>
      </c>
      <c r="I125">
        <v>0</v>
      </c>
      <c r="J125">
        <v>2.5</v>
      </c>
      <c r="K125">
        <v>0</v>
      </c>
      <c r="L125">
        <v>0</v>
      </c>
      <c r="M125">
        <v>3</v>
      </c>
    </row>
    <row r="126" spans="1:13" x14ac:dyDescent="0.25">
      <c r="A126" t="s">
        <v>443</v>
      </c>
      <c r="B126" t="s">
        <v>444</v>
      </c>
      <c r="C126" t="str">
        <f t="shared" si="1"/>
        <v>HISLaurine</v>
      </c>
      <c r="D126" t="s">
        <v>1357</v>
      </c>
      <c r="E126">
        <v>17.75</v>
      </c>
      <c r="F126">
        <v>2</v>
      </c>
      <c r="G126">
        <v>2</v>
      </c>
      <c r="H126">
        <v>2.25</v>
      </c>
      <c r="I126">
        <v>0</v>
      </c>
      <c r="J126">
        <v>2.5</v>
      </c>
      <c r="K126">
        <v>3</v>
      </c>
      <c r="L126">
        <v>3</v>
      </c>
      <c r="M126">
        <v>3</v>
      </c>
    </row>
    <row r="127" spans="1:13" x14ac:dyDescent="0.25">
      <c r="A127" t="s">
        <v>628</v>
      </c>
      <c r="B127" t="s">
        <v>149</v>
      </c>
      <c r="C127" t="str">
        <f t="shared" si="1"/>
        <v>GIBRATLouise</v>
      </c>
      <c r="D127" t="s">
        <v>1116</v>
      </c>
      <c r="E127">
        <v>12.5</v>
      </c>
      <c r="F127">
        <v>0</v>
      </c>
      <c r="G127">
        <v>2</v>
      </c>
      <c r="H127">
        <v>2.25</v>
      </c>
      <c r="I127">
        <v>2.25</v>
      </c>
      <c r="J127">
        <v>0</v>
      </c>
      <c r="K127">
        <v>0</v>
      </c>
      <c r="L127">
        <v>3</v>
      </c>
      <c r="M127">
        <v>3</v>
      </c>
    </row>
    <row r="128" spans="1:13" x14ac:dyDescent="0.25">
      <c r="A128" t="s">
        <v>603</v>
      </c>
      <c r="B128" t="s">
        <v>104</v>
      </c>
      <c r="C128" t="str">
        <f t="shared" si="1"/>
        <v>DEVULDERJulien</v>
      </c>
      <c r="D128" t="s">
        <v>1298</v>
      </c>
      <c r="E128">
        <v>16</v>
      </c>
      <c r="F128">
        <v>0</v>
      </c>
      <c r="G128">
        <v>0</v>
      </c>
      <c r="H128">
        <v>2.25</v>
      </c>
      <c r="I128">
        <v>2.25</v>
      </c>
      <c r="J128">
        <v>2.5</v>
      </c>
      <c r="K128">
        <v>3</v>
      </c>
      <c r="L128">
        <v>3</v>
      </c>
      <c r="M128">
        <v>3</v>
      </c>
    </row>
    <row r="129" spans="1:13" x14ac:dyDescent="0.25">
      <c r="A129" t="s">
        <v>302</v>
      </c>
      <c r="B129" t="s">
        <v>303</v>
      </c>
      <c r="C129" t="str">
        <f t="shared" si="1"/>
        <v>DUFOIXPerline</v>
      </c>
      <c r="D129" t="s">
        <v>1315</v>
      </c>
      <c r="E129">
        <v>15.25</v>
      </c>
      <c r="F129">
        <v>2</v>
      </c>
      <c r="G129">
        <v>2</v>
      </c>
      <c r="H129">
        <v>2.25</v>
      </c>
      <c r="I129">
        <v>0</v>
      </c>
      <c r="J129">
        <v>0</v>
      </c>
      <c r="K129">
        <v>3</v>
      </c>
      <c r="L129">
        <v>3</v>
      </c>
      <c r="M129">
        <v>3</v>
      </c>
    </row>
    <row r="130" spans="1:13" x14ac:dyDescent="0.25">
      <c r="A130" t="s">
        <v>566</v>
      </c>
      <c r="B130" t="s">
        <v>256</v>
      </c>
      <c r="C130" t="str">
        <f t="shared" si="1"/>
        <v>BERTEAUThomas</v>
      </c>
      <c r="D130" t="s">
        <v>1272</v>
      </c>
      <c r="E130">
        <v>7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 spans="1:13" x14ac:dyDescent="0.25">
      <c r="A131" t="s">
        <v>299</v>
      </c>
      <c r="B131" t="s">
        <v>264</v>
      </c>
      <c r="C131" t="str">
        <f t="shared" ref="C131:C134" si="2">A131&amp;B131</f>
        <v>DUMAS-VINCENTJulie</v>
      </c>
      <c r="D131" t="s">
        <v>1221</v>
      </c>
      <c r="E131">
        <v>14.75</v>
      </c>
      <c r="F131">
        <v>2</v>
      </c>
      <c r="G131">
        <v>2</v>
      </c>
      <c r="H131">
        <v>0</v>
      </c>
      <c r="I131">
        <v>2.25</v>
      </c>
      <c r="J131">
        <v>2.5</v>
      </c>
      <c r="K131">
        <v>3</v>
      </c>
      <c r="L131">
        <v>0</v>
      </c>
      <c r="M131">
        <v>3</v>
      </c>
    </row>
    <row r="132" spans="1:13" x14ac:dyDescent="0.25">
      <c r="A132" t="s">
        <v>519</v>
      </c>
      <c r="B132" t="s">
        <v>149</v>
      </c>
      <c r="C132" t="str">
        <f t="shared" si="2"/>
        <v>IDELOTLouise</v>
      </c>
      <c r="D132" t="s">
        <v>1220</v>
      </c>
      <c r="E132">
        <v>7.25</v>
      </c>
      <c r="F132">
        <v>0</v>
      </c>
      <c r="G132">
        <v>2</v>
      </c>
      <c r="H132">
        <v>2.25</v>
      </c>
      <c r="I132">
        <v>0</v>
      </c>
      <c r="J132">
        <v>0</v>
      </c>
      <c r="K132">
        <v>3</v>
      </c>
      <c r="L132">
        <v>0</v>
      </c>
      <c r="M132">
        <v>0</v>
      </c>
    </row>
    <row r="133" spans="1:13" x14ac:dyDescent="0.25">
      <c r="A133" t="s">
        <v>644</v>
      </c>
      <c r="B133" t="s">
        <v>306</v>
      </c>
      <c r="C133" t="str">
        <f t="shared" si="2"/>
        <v>IMBAULTLouis</v>
      </c>
      <c r="D133" t="s">
        <v>1219</v>
      </c>
      <c r="E133">
        <v>4.25</v>
      </c>
      <c r="F133">
        <v>2</v>
      </c>
      <c r="G133">
        <v>0</v>
      </c>
      <c r="H133">
        <v>0</v>
      </c>
      <c r="I133">
        <v>2.25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142</v>
      </c>
      <c r="B134" t="s">
        <v>143</v>
      </c>
      <c r="C134" t="str">
        <f t="shared" si="2"/>
        <v>PAULEliott</v>
      </c>
      <c r="D134" t="s">
        <v>1110</v>
      </c>
      <c r="E134">
        <v>14.75</v>
      </c>
      <c r="F134">
        <v>2</v>
      </c>
      <c r="G134">
        <v>2</v>
      </c>
      <c r="H134">
        <v>0</v>
      </c>
      <c r="I134">
        <v>2.25</v>
      </c>
      <c r="J134">
        <v>2.5</v>
      </c>
      <c r="K134">
        <v>0</v>
      </c>
      <c r="L134">
        <v>3</v>
      </c>
      <c r="M13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41D-E676-4413-A5F4-66CB993E2B8C}">
  <sheetPr codeName="Feuil5">
    <tabColor theme="4" tint="0.39997558519241921"/>
  </sheetPr>
  <dimension ref="A1:O130"/>
  <sheetViews>
    <sheetView workbookViewId="0">
      <selection activeCell="C15" sqref="C15"/>
    </sheetView>
  </sheetViews>
  <sheetFormatPr baseColWidth="10" defaultColWidth="11.42578125" defaultRowHeight="15" x14ac:dyDescent="0.25"/>
  <cols>
    <col min="1" max="1" width="29.42578125" style="8" bestFit="1" customWidth="1"/>
    <col min="2" max="2" width="28.28515625" style="8" bestFit="1" customWidth="1"/>
    <col min="3" max="3" width="40.42578125" style="8" bestFit="1" customWidth="1"/>
    <col min="4" max="5" width="14.7109375" style="9" bestFit="1" customWidth="1"/>
    <col min="6" max="6" width="18.42578125" style="9" bestFit="1" customWidth="1"/>
    <col min="7" max="7" width="14.7109375" style="9" bestFit="1" customWidth="1"/>
    <col min="8" max="8" width="13.7109375" style="9" customWidth="1"/>
    <col min="9" max="9" width="14.7109375" style="9" bestFit="1" customWidth="1"/>
    <col min="10" max="10" width="13.7109375" style="9" customWidth="1"/>
    <col min="11" max="11" width="13.42578125" style="8" customWidth="1"/>
    <col min="12" max="12" width="17.28515625" style="8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4" t="s">
        <v>523</v>
      </c>
      <c r="E1" s="4" t="s">
        <v>524</v>
      </c>
      <c r="F1" s="4" t="s">
        <v>525</v>
      </c>
      <c r="G1" s="4" t="s">
        <v>1224</v>
      </c>
      <c r="H1" s="4" t="s">
        <v>1231</v>
      </c>
      <c r="I1" s="4" t="s">
        <v>1358</v>
      </c>
      <c r="J1" s="4" t="s">
        <v>1359</v>
      </c>
      <c r="K1" s="4" t="s">
        <v>526</v>
      </c>
      <c r="L1" s="4" t="s">
        <v>527</v>
      </c>
    </row>
    <row r="2" spans="1:15" x14ac:dyDescent="0.25">
      <c r="A2" s="5" t="s">
        <v>74</v>
      </c>
      <c r="B2" s="5" t="s">
        <v>194</v>
      </c>
      <c r="C2" s="5" t="str">
        <f>B2&amp;A2</f>
        <v>AMORYLucie</v>
      </c>
      <c r="D2" s="6">
        <f>IFERROR(VLOOKUP(C2,t1_ML_2310!$C$1:$E$111,3,FALSE),"Pas de tentative")</f>
        <v>10.5</v>
      </c>
      <c r="E2" s="6" t="str">
        <f>IFERROR(VLOOKUP(C2,t2_ML_0411!$C$1:$E$51,3,FALSE),"Pas de tentative")</f>
        <v>Pas de tentative</v>
      </c>
      <c r="F2" s="6" t="str">
        <f>IFERROR(VLOOKUP(C2,t3_ML_1311!$C$1:$E$42,3,FALSE),"Pas de tentative")</f>
        <v>Pas de tentative</v>
      </c>
      <c r="G2" s="6" t="str">
        <f>IFERROR(VLOOKUP(C2,t4_ML_1811!$D$1:$F$27,3,FALSE),"Pas de tentative")</f>
        <v>Pas de tentative</v>
      </c>
      <c r="H2" s="6" t="str">
        <f>IFERROR(VLOOKUP(C2,t5_ML_2511!$C$1:$E$18,3,FALSE),"Pas de tentative")</f>
        <v>Pas de tentative</v>
      </c>
      <c r="I2" s="6" t="str">
        <f>IFERROR(VLOOKUP(C2,ml_spé!$C$1:$E$4,3,FALSE),"Pas de tentative")</f>
        <v>Pas de tentative</v>
      </c>
      <c r="J2" s="6" t="str">
        <f>IFERROR(VLOOKUP(C2,t6_ML_0212!$C$1:$E$11,3,FALSE),"Pas de tentative")</f>
        <v>Pas de tentative</v>
      </c>
      <c r="K2" s="6">
        <f>MAX(D2:J2)</f>
        <v>10.5</v>
      </c>
      <c r="L2" s="5" t="str" cm="1">
        <f t="array" ref="L2">_xlfn.IFS(K2&lt;10,"Pas validé",K2&gt;=10,"Validé")</f>
        <v>Validé</v>
      </c>
    </row>
    <row r="3" spans="1:15" x14ac:dyDescent="0.25">
      <c r="A3" s="5" t="s">
        <v>264</v>
      </c>
      <c r="B3" s="5" t="s">
        <v>263</v>
      </c>
      <c r="C3" s="5" t="str">
        <f t="shared" ref="C3:C66" si="0">B3&amp;A3</f>
        <v>ANSARTJulie</v>
      </c>
      <c r="D3" s="6">
        <f>IFERROR(VLOOKUP(C3,t1_ML_2310!$C$1:$E$111,3,FALSE),"Pas de tentative")</f>
        <v>8</v>
      </c>
      <c r="E3" s="6">
        <f>IFERROR(VLOOKUP(C3,t2_ML_0411!$C$1:$E$51,3,FALSE),"Pas de tentative")</f>
        <v>7.5</v>
      </c>
      <c r="F3" s="6">
        <f>IFERROR(VLOOKUP(C3,t3_ML_1311!$C$1:$E$42,3,FALSE),"Pas de tentative")</f>
        <v>13</v>
      </c>
      <c r="G3" s="6" t="str">
        <f>IFERROR(VLOOKUP(C3,t4_ML_1811!$D$1:$F$27,3,FALSE),"Pas de tentative")</f>
        <v>Pas de tentative</v>
      </c>
      <c r="H3" s="6" t="str">
        <f>IFERROR(VLOOKUP(C3,t5_ML_2511!$C$1:$E$18,3,FALSE),"Pas de tentative")</f>
        <v>Pas de tentative</v>
      </c>
      <c r="I3" s="6" t="str">
        <f>IFERROR(VLOOKUP(C3,ml_spé!$C$1:$E$4,3,FALSE),"Pas de tentative")</f>
        <v>Pas de tentative</v>
      </c>
      <c r="J3" s="6" t="str">
        <f>IFERROR(VLOOKUP(C3,t6_ML_0212!$C$1:$E$11,3,FALSE),"Pas de tentative")</f>
        <v>Pas de tentative</v>
      </c>
      <c r="K3" s="6">
        <f t="shared" ref="K3:K66" si="1">MAX(D3:J3)</f>
        <v>13</v>
      </c>
      <c r="L3" s="5" t="str" cm="1">
        <f t="array" ref="L3">_xlfn.IFS(K3&lt;10,"Pas validé",K3&gt;=10,"Validé")</f>
        <v>Validé</v>
      </c>
    </row>
    <row r="4" spans="1:15" x14ac:dyDescent="0.25">
      <c r="A4" s="5" t="s">
        <v>292</v>
      </c>
      <c r="B4" s="5" t="s">
        <v>291</v>
      </c>
      <c r="C4" s="5" t="str">
        <f t="shared" si="0"/>
        <v>ARNOULTEsteban</v>
      </c>
      <c r="D4" s="6">
        <f>IFERROR(VLOOKUP(C4,t1_ML_2310!$C$1:$E$111,3,FALSE),"Pas de tentative")</f>
        <v>6</v>
      </c>
      <c r="E4" s="6">
        <f>IFERROR(VLOOKUP(C4,t2_ML_0411!$C$1:$E$51,3,FALSE),"Pas de tentative")</f>
        <v>10</v>
      </c>
      <c r="F4" s="6" t="str">
        <f>IFERROR(VLOOKUP(C4,t3_ML_1311!$C$1:$E$42,3,FALSE),"Pas de tentative")</f>
        <v>Pas de tentative</v>
      </c>
      <c r="G4" s="6" t="str">
        <f>IFERROR(VLOOKUP(C4,t4_ML_1811!$D$1:$F$27,3,FALSE),"Pas de tentative")</f>
        <v>Pas de tentative</v>
      </c>
      <c r="H4" s="6" t="str">
        <f>IFERROR(VLOOKUP(C4,t5_ML_2511!$C$1:$E$18,3,FALSE),"Pas de tentative")</f>
        <v>Pas de tentative</v>
      </c>
      <c r="I4" s="6" t="str">
        <f>IFERROR(VLOOKUP(C4,ml_spé!$C$1:$E$4,3,FALSE),"Pas de tentative")</f>
        <v>Pas de tentative</v>
      </c>
      <c r="J4" s="6" t="str">
        <f>IFERROR(VLOOKUP(C4,t6_ML_0212!$C$1:$E$11,3,FALSE),"Pas de tentative")</f>
        <v>Pas de tentative</v>
      </c>
      <c r="K4" s="6">
        <f t="shared" si="1"/>
        <v>10</v>
      </c>
      <c r="L4" s="5" t="str" cm="1">
        <f t="array" ref="L4">_xlfn.IFS(K4&lt;10,"Pas validé",K4&gt;=10,"Validé")</f>
        <v>Validé</v>
      </c>
    </row>
    <row r="5" spans="1:15" x14ac:dyDescent="0.25">
      <c r="A5" s="5" t="s">
        <v>408</v>
      </c>
      <c r="B5" s="5" t="s">
        <v>407</v>
      </c>
      <c r="C5" s="5" t="str">
        <f t="shared" si="0"/>
        <v>BAILLETJeremy</v>
      </c>
      <c r="D5" s="6" t="str">
        <f>IFERROR(VLOOKUP(C5,t1_ML_2310!$C$1:$E$111,3,FALSE),"Pas de tentative")</f>
        <v>Pas de tentative</v>
      </c>
      <c r="E5" s="6" t="str">
        <f>IFERROR(VLOOKUP(C5,t2_ML_0411!$C$1:$E$51,3,FALSE),"Pas de tentative")</f>
        <v>Pas de tentative</v>
      </c>
      <c r="F5" s="6">
        <f>IFERROR(VLOOKUP(C5,t3_ML_1311!$C$1:$E$42,3,FALSE),"Pas de tentative")</f>
        <v>7</v>
      </c>
      <c r="G5" s="6">
        <f>IFERROR(VLOOKUP(C5,t4_ML_1811!$D$1:$F$27,3,FALSE),"Pas de tentative")</f>
        <v>13</v>
      </c>
      <c r="H5" s="6" t="str">
        <f>IFERROR(VLOOKUP(C5,t5_ML_2511!$C$1:$E$18,3,FALSE),"Pas de tentative")</f>
        <v>Pas de tentative</v>
      </c>
      <c r="I5" s="6" t="str">
        <f>IFERROR(VLOOKUP(C5,ml_spé!$C$1:$E$4,3,FALSE),"Pas de tentative")</f>
        <v>Pas de tentative</v>
      </c>
      <c r="J5" s="6" t="str">
        <f>IFERROR(VLOOKUP(C5,t6_ML_0212!$C$1:$E$11,3,FALSE),"Pas de tentative")</f>
        <v>Pas de tentative</v>
      </c>
      <c r="K5" s="6">
        <f t="shared" si="1"/>
        <v>13</v>
      </c>
      <c r="L5" s="5" t="str" cm="1">
        <f t="array" ref="L5">_xlfn.IFS(K5&lt;10,"Pas validé",K5&gt;=10,"Validé")</f>
        <v>Validé</v>
      </c>
    </row>
    <row r="6" spans="1:15" x14ac:dyDescent="0.25">
      <c r="A6" s="5" t="s">
        <v>77</v>
      </c>
      <c r="B6" s="5" t="s">
        <v>244</v>
      </c>
      <c r="C6" s="5" t="str">
        <f t="shared" si="0"/>
        <v>BAILLIAJuliette</v>
      </c>
      <c r="D6" s="6">
        <f>IFERROR(VLOOKUP(C6,t1_ML_2310!$C$1:$E$111,3,FALSE),"Pas de tentative")</f>
        <v>17</v>
      </c>
      <c r="E6" s="6" t="str">
        <f>IFERROR(VLOOKUP(C6,t2_ML_0411!$C$1:$E$51,3,FALSE),"Pas de tentative")</f>
        <v>Pas de tentative</v>
      </c>
      <c r="F6" s="6" t="str">
        <f>IFERROR(VLOOKUP(C6,t3_ML_1311!$C$1:$E$42,3,FALSE),"Pas de tentative")</f>
        <v>Pas de tentative</v>
      </c>
      <c r="G6" s="6" t="str">
        <f>IFERROR(VLOOKUP(C6,t4_ML_1811!$D$1:$F$27,3,FALSE),"Pas de tentative")</f>
        <v>Pas de tentative</v>
      </c>
      <c r="H6" s="6" t="str">
        <f>IFERROR(VLOOKUP(C6,t5_ML_2511!$C$1:$E$18,3,FALSE),"Pas de tentative")</f>
        <v>Pas de tentative</v>
      </c>
      <c r="I6" s="6" t="str">
        <f>IFERROR(VLOOKUP(C6,ml_spé!$C$1:$E$4,3,FALSE),"Pas de tentative")</f>
        <v>Pas de tentative</v>
      </c>
      <c r="J6" s="6" t="str">
        <f>IFERROR(VLOOKUP(C6,t6_ML_0212!$C$1:$E$11,3,FALSE),"Pas de tentative")</f>
        <v>Pas de tentative</v>
      </c>
      <c r="K6" s="6">
        <f t="shared" si="1"/>
        <v>17</v>
      </c>
      <c r="L6" s="5" t="str" cm="1">
        <f t="array" ref="L6">_xlfn.IFS(K6&lt;10,"Pas validé",K6&gt;=10,"Validé")</f>
        <v>Validé</v>
      </c>
    </row>
    <row r="7" spans="1:15" x14ac:dyDescent="0.25">
      <c r="A7" s="5" t="s">
        <v>22</v>
      </c>
      <c r="B7" s="5" t="s">
        <v>199</v>
      </c>
      <c r="C7" s="5" t="str">
        <f t="shared" si="0"/>
        <v>BARABEAntoine</v>
      </c>
      <c r="D7" s="6">
        <f>IFERROR(VLOOKUP(C7,t1_ML_2310!$C$1:$E$111,3,FALSE),"Pas de tentative")</f>
        <v>8.5</v>
      </c>
      <c r="E7" s="6">
        <f>IFERROR(VLOOKUP(C7,t2_ML_0411!$C$1:$E$51,3,FALSE),"Pas de tentative")</f>
        <v>11</v>
      </c>
      <c r="F7" s="6" t="str">
        <f>IFERROR(VLOOKUP(C7,t3_ML_1311!$C$1:$E$42,3,FALSE),"Pas de tentative")</f>
        <v>Pas de tentative</v>
      </c>
      <c r="G7" s="6" t="str">
        <f>IFERROR(VLOOKUP(C7,t4_ML_1811!$D$1:$F$27,3,FALSE),"Pas de tentative")</f>
        <v>Pas de tentative</v>
      </c>
      <c r="H7" s="6" t="str">
        <f>IFERROR(VLOOKUP(C7,t5_ML_2511!$C$1:$E$18,3,FALSE),"Pas de tentative")</f>
        <v>Pas de tentative</v>
      </c>
      <c r="I7" s="6" t="str">
        <f>IFERROR(VLOOKUP(C7,ml_spé!$C$1:$E$4,3,FALSE),"Pas de tentative")</f>
        <v>Pas de tentative</v>
      </c>
      <c r="J7" s="6" t="str">
        <f>IFERROR(VLOOKUP(C7,t6_ML_0212!$C$1:$E$11,3,FALSE),"Pas de tentative")</f>
        <v>Pas de tentative</v>
      </c>
      <c r="K7" s="6">
        <f t="shared" si="1"/>
        <v>11</v>
      </c>
      <c r="L7" s="5" t="str" cm="1">
        <f t="array" ref="L7">_xlfn.IFS(K7&lt;10,"Pas validé",K7&gt;=10,"Validé")</f>
        <v>Validé</v>
      </c>
    </row>
    <row r="8" spans="1:15" x14ac:dyDescent="0.25">
      <c r="A8" s="5" t="s">
        <v>214</v>
      </c>
      <c r="B8" s="5" t="s">
        <v>213</v>
      </c>
      <c r="C8" s="5" t="str">
        <f t="shared" si="0"/>
        <v>BEJANINCharles</v>
      </c>
      <c r="D8" s="6">
        <f>IFERROR(VLOOKUP(C8,t1_ML_2310!$C$1:$E$111,3,FALSE),"Pas de tentative")</f>
        <v>13</v>
      </c>
      <c r="E8" s="6" t="str">
        <f>IFERROR(VLOOKUP(C8,t2_ML_0411!$C$1:$E$51,3,FALSE),"Pas de tentative")</f>
        <v>Pas de tentative</v>
      </c>
      <c r="F8" s="6" t="str">
        <f>IFERROR(VLOOKUP(C8,t3_ML_1311!$C$1:$E$42,3,FALSE),"Pas de tentative")</f>
        <v>Pas de tentative</v>
      </c>
      <c r="G8" s="6" t="str">
        <f>IFERROR(VLOOKUP(C8,t4_ML_1811!$D$1:$F$27,3,FALSE),"Pas de tentative")</f>
        <v>Pas de tentative</v>
      </c>
      <c r="H8" s="6" t="str">
        <f>IFERROR(VLOOKUP(C8,t5_ML_2511!$C$1:$E$18,3,FALSE),"Pas de tentative")</f>
        <v>Pas de tentative</v>
      </c>
      <c r="I8" s="6" t="str">
        <f>IFERROR(VLOOKUP(C8,ml_spé!$C$1:$E$4,3,FALSE),"Pas de tentative")</f>
        <v>Pas de tentative</v>
      </c>
      <c r="J8" s="6" t="str">
        <f>IFERROR(VLOOKUP(C8,t6_ML_0212!$C$1:$E$11,3,FALSE),"Pas de tentative")</f>
        <v>Pas de tentative</v>
      </c>
      <c r="K8" s="6">
        <f t="shared" si="1"/>
        <v>13</v>
      </c>
      <c r="L8" s="5" t="str" cm="1">
        <f t="array" ref="L8">_xlfn.IFS(K8&lt;10,"Pas validé",K8&gt;=10,"Validé")</f>
        <v>Validé</v>
      </c>
    </row>
    <row r="9" spans="1:15" x14ac:dyDescent="0.25">
      <c r="A9" s="5" t="s">
        <v>267</v>
      </c>
      <c r="B9" s="5" t="s">
        <v>266</v>
      </c>
      <c r="C9" s="5" t="str">
        <f t="shared" si="0"/>
        <v>BENATTOUMASara</v>
      </c>
      <c r="D9" s="6">
        <f>IFERROR(VLOOKUP(C9,t1_ML_2310!$C$1:$E$111,3,FALSE),"Pas de tentative")</f>
        <v>15</v>
      </c>
      <c r="E9" s="6" t="str">
        <f>IFERROR(VLOOKUP(C9,t2_ML_0411!$C$1:$E$51,3,FALSE),"Pas de tentative")</f>
        <v>Pas de tentative</v>
      </c>
      <c r="F9" s="6" t="str">
        <f>IFERROR(VLOOKUP(C9,t3_ML_1311!$C$1:$E$42,3,FALSE),"Pas de tentative")</f>
        <v>Pas de tentative</v>
      </c>
      <c r="G9" s="6" t="str">
        <f>IFERROR(VLOOKUP(C9,t4_ML_1811!$D$1:$F$27,3,FALSE),"Pas de tentative")</f>
        <v>Pas de tentative</v>
      </c>
      <c r="H9" s="6" t="str">
        <f>IFERROR(VLOOKUP(C9,t5_ML_2511!$C$1:$E$18,3,FALSE),"Pas de tentative")</f>
        <v>Pas de tentative</v>
      </c>
      <c r="I9" s="6" t="str">
        <f>IFERROR(VLOOKUP(C9,ml_spé!$C$1:$E$4,3,FALSE),"Pas de tentative")</f>
        <v>Pas de tentative</v>
      </c>
      <c r="J9" s="6" t="str">
        <f>IFERROR(VLOOKUP(C9,t6_ML_0212!$C$1:$E$11,3,FALSE),"Pas de tentative")</f>
        <v>Pas de tentative</v>
      </c>
      <c r="K9" s="6">
        <f t="shared" si="1"/>
        <v>15</v>
      </c>
      <c r="L9" s="5" t="str" cm="1">
        <f t="array" ref="L9">_xlfn.IFS(K9&lt;10,"Pas validé",K9&gt;=10,"Validé")</f>
        <v>Validé</v>
      </c>
    </row>
    <row r="10" spans="1:15" x14ac:dyDescent="0.25">
      <c r="A10" s="5" t="s">
        <v>22</v>
      </c>
      <c r="B10" s="5" t="s">
        <v>218</v>
      </c>
      <c r="C10" s="5" t="str">
        <f t="shared" si="0"/>
        <v>BERTHELINAntoine</v>
      </c>
      <c r="D10" s="6">
        <f>IFERROR(VLOOKUP(C10,t1_ML_2310!$C$1:$E$111,3,FALSE),"Pas de tentative")</f>
        <v>10.5</v>
      </c>
      <c r="E10" s="6" t="str">
        <f>IFERROR(VLOOKUP(C10,t2_ML_0411!$C$1:$E$51,3,FALSE),"Pas de tentative")</f>
        <v>Pas de tentative</v>
      </c>
      <c r="F10" s="6" t="str">
        <f>IFERROR(VLOOKUP(C10,t3_ML_1311!$C$1:$E$42,3,FALSE),"Pas de tentative")</f>
        <v>Pas de tentative</v>
      </c>
      <c r="G10" s="6" t="str">
        <f>IFERROR(VLOOKUP(C10,t4_ML_1811!$D$1:$F$27,3,FALSE),"Pas de tentative")</f>
        <v>Pas de tentative</v>
      </c>
      <c r="H10" s="6" t="str">
        <f>IFERROR(VLOOKUP(C10,t5_ML_2511!$C$1:$E$18,3,FALSE),"Pas de tentative")</f>
        <v>Pas de tentative</v>
      </c>
      <c r="I10" s="6" t="str">
        <f>IFERROR(VLOOKUP(C10,ml_spé!$C$1:$E$4,3,FALSE),"Pas de tentative")</f>
        <v>Pas de tentative</v>
      </c>
      <c r="J10" s="6" t="str">
        <f>IFERROR(VLOOKUP(C10,t6_ML_0212!$C$1:$E$11,3,FALSE),"Pas de tentative")</f>
        <v>Pas de tentative</v>
      </c>
      <c r="K10" s="6">
        <f t="shared" si="1"/>
        <v>10.5</v>
      </c>
      <c r="L10" s="5" t="str" cm="1">
        <f t="array" ref="L10">_xlfn.IFS(K10&lt;10,"Pas validé",K10&gt;=10,"Validé")</f>
        <v>Validé</v>
      </c>
    </row>
    <row r="11" spans="1:15" x14ac:dyDescent="0.25">
      <c r="A11" s="5" t="s">
        <v>326</v>
      </c>
      <c r="B11" s="5" t="s">
        <v>325</v>
      </c>
      <c r="C11" s="5" t="str">
        <f t="shared" si="0"/>
        <v>BOSTYNMaewan</v>
      </c>
      <c r="D11" s="6" t="str">
        <f>IFERROR(VLOOKUP(C11,t1_ML_2310!$C$1:$E$111,3,FALSE),"Pas de tentative")</f>
        <v>Pas de tentative</v>
      </c>
      <c r="E11" s="6">
        <f>IFERROR(VLOOKUP(C11,t2_ML_0411!$C$1:$E$51,3,FALSE),"Pas de tentative")</f>
        <v>6</v>
      </c>
      <c r="F11" s="6" t="str">
        <f>IFERROR(VLOOKUP(C11,t3_ML_1311!$C$1:$E$42,3,FALSE),"Pas de tentative")</f>
        <v>Pas de tentative</v>
      </c>
      <c r="G11" s="6">
        <f>IFERROR(VLOOKUP(C11,t4_ML_1811!$D$1:$F$27,3,FALSE),"Pas de tentative")</f>
        <v>10</v>
      </c>
      <c r="H11" s="6" t="str">
        <f>IFERROR(VLOOKUP(C11,t5_ML_2511!$C$1:$E$18,3,FALSE),"Pas de tentative")</f>
        <v>Pas de tentative</v>
      </c>
      <c r="I11" s="6" t="str">
        <f>IFERROR(VLOOKUP(C11,ml_spé!$C$1:$E$4,3,FALSE),"Pas de tentative")</f>
        <v>Pas de tentative</v>
      </c>
      <c r="J11" s="6" t="str">
        <f>IFERROR(VLOOKUP(C11,t6_ML_0212!$C$1:$E$11,3,FALSE),"Pas de tentative")</f>
        <v>Pas de tentative</v>
      </c>
      <c r="K11" s="6">
        <f t="shared" si="1"/>
        <v>10</v>
      </c>
      <c r="L11" s="5" t="str" cm="1">
        <f t="array" ref="L11">_xlfn.IFS(K11&lt;10,"Pas validé",K11&gt;=10,"Validé")</f>
        <v>Validé</v>
      </c>
    </row>
    <row r="12" spans="1:15" x14ac:dyDescent="0.25">
      <c r="A12" s="5" t="s">
        <v>62</v>
      </c>
      <c r="B12" s="5" t="s">
        <v>376</v>
      </c>
      <c r="C12" s="5" t="str">
        <f t="shared" si="0"/>
        <v>BOUTILLIERHugo</v>
      </c>
      <c r="D12" s="6" t="str">
        <f>IFERROR(VLOOKUP(C12,t1_ML_2310!$C$1:$E$111,3,FALSE),"Pas de tentative")</f>
        <v>Pas de tentative</v>
      </c>
      <c r="E12" s="6" t="str">
        <f>IFERROR(VLOOKUP(C12,t2_ML_0411!$C$1:$E$51,3,FALSE),"Pas de tentative")</f>
        <v>Pas de tentative</v>
      </c>
      <c r="F12" s="6">
        <f>IFERROR(VLOOKUP(C12,t3_ML_1311!$C$1:$E$42,3,FALSE),"Pas de tentative")</f>
        <v>9.5</v>
      </c>
      <c r="G12" s="6">
        <f>IFERROR(VLOOKUP(C12,t4_ML_1811!$D$1:$F$27,3,FALSE),"Pas de tentative")</f>
        <v>6</v>
      </c>
      <c r="H12" s="6">
        <f>IFERROR(VLOOKUP(C12,t5_ML_2511!$C$1:$E$18,3,FALSE),"Pas de tentative")</f>
        <v>5.5</v>
      </c>
      <c r="I12" s="6" t="str">
        <f>IFERROR(VLOOKUP(C12,ml_spé!$C$1:$E$4,3,FALSE),"Pas de tentative")</f>
        <v>Pas de tentative</v>
      </c>
      <c r="J12" s="6">
        <f>IFERROR(VLOOKUP(C12,t6_ML_0212!$C$1:$E$11,3,FALSE),"Pas de tentative")</f>
        <v>3</v>
      </c>
      <c r="K12" s="6">
        <f t="shared" si="1"/>
        <v>9.5</v>
      </c>
      <c r="L12" s="5" t="str" cm="1">
        <f t="array" ref="L12">_xlfn.IFS(K12&lt;10,"Pas validé",K12&gt;=10,"Validé")</f>
        <v>Pas validé</v>
      </c>
    </row>
    <row r="13" spans="1:15" x14ac:dyDescent="0.25">
      <c r="A13" s="5" t="s">
        <v>62</v>
      </c>
      <c r="B13" s="5" t="s">
        <v>240</v>
      </c>
      <c r="C13" s="5" t="str">
        <f t="shared" si="0"/>
        <v>CARETTEHugo</v>
      </c>
      <c r="D13" s="6">
        <f>IFERROR(VLOOKUP(C13,t1_ML_2310!$C$1:$E$111,3,FALSE),"Pas de tentative")</f>
        <v>3</v>
      </c>
      <c r="E13" s="6">
        <f>IFERROR(VLOOKUP(C13,t2_ML_0411!$C$1:$E$51,3,FALSE),"Pas de tentative")</f>
        <v>7.5</v>
      </c>
      <c r="F13" s="6">
        <f>IFERROR(VLOOKUP(C13,t3_ML_1311!$C$1:$E$42,3,FALSE),"Pas de tentative")</f>
        <v>9</v>
      </c>
      <c r="G13" s="6">
        <f>IFERROR(VLOOKUP(C13,t4_ML_1811!$D$1:$F$27,3,FALSE),"Pas de tentative")</f>
        <v>13.5</v>
      </c>
      <c r="H13" s="6" t="str">
        <f>IFERROR(VLOOKUP(C13,t5_ML_2511!$C$1:$E$18,3,FALSE),"Pas de tentative")</f>
        <v>Pas de tentative</v>
      </c>
      <c r="I13" s="6" t="str">
        <f>IFERROR(VLOOKUP(C13,ml_spé!$C$1:$E$4,3,FALSE),"Pas de tentative")</f>
        <v>Pas de tentative</v>
      </c>
      <c r="J13" s="6" t="str">
        <f>IFERROR(VLOOKUP(C13,t6_ML_0212!$C$1:$E$11,3,FALSE),"Pas de tentative")</f>
        <v>Pas de tentative</v>
      </c>
      <c r="K13" s="6">
        <f t="shared" si="1"/>
        <v>13.5</v>
      </c>
      <c r="L13" s="5" t="str" cm="1">
        <f t="array" ref="L13">_xlfn.IFS(K13&lt;10,"Pas validé",K13&gt;=10,"Validé")</f>
        <v>Validé</v>
      </c>
    </row>
    <row r="14" spans="1:15" x14ac:dyDescent="0.25">
      <c r="A14" s="5" t="s">
        <v>258</v>
      </c>
      <c r="B14" s="5" t="s">
        <v>257</v>
      </c>
      <c r="C14" s="5" t="str">
        <f t="shared" si="0"/>
        <v>CATHEAUAgathe</v>
      </c>
      <c r="D14" s="6">
        <f>IFERROR(VLOOKUP(C14,t1_ML_2310!$C$1:$E$111,3,FALSE),"Pas de tentative")</f>
        <v>5</v>
      </c>
      <c r="E14" s="6">
        <f>IFERROR(VLOOKUP(C14,t2_ML_0411!$C$1:$E$51,3,FALSE),"Pas de tentative")</f>
        <v>10.5</v>
      </c>
      <c r="F14" s="6" t="str">
        <f>IFERROR(VLOOKUP(C14,t3_ML_1311!$C$1:$E$42,3,FALSE),"Pas de tentative")</f>
        <v>Pas de tentative</v>
      </c>
      <c r="G14" s="6" t="str">
        <f>IFERROR(VLOOKUP(C14,t4_ML_1811!$D$1:$F$27,3,FALSE),"Pas de tentative")</f>
        <v>Pas de tentative</v>
      </c>
      <c r="H14" s="6" t="str">
        <f>IFERROR(VLOOKUP(C14,t5_ML_2511!$C$1:$E$18,3,FALSE),"Pas de tentative")</f>
        <v>Pas de tentative</v>
      </c>
      <c r="I14" s="6" t="str">
        <f>IFERROR(VLOOKUP(C14,ml_spé!$C$1:$E$4,3,FALSE),"Pas de tentative")</f>
        <v>Pas de tentative</v>
      </c>
      <c r="J14" s="6" t="str">
        <f>IFERROR(VLOOKUP(C14,t6_ML_0212!$C$1:$E$11,3,FALSE),"Pas de tentative")</f>
        <v>Pas de tentative</v>
      </c>
      <c r="K14" s="6">
        <f t="shared" si="1"/>
        <v>10.5</v>
      </c>
      <c r="L14" s="5" t="str" cm="1">
        <f t="array" ref="L14">_xlfn.IFS(K14&lt;10,"Pas validé",K14&gt;=10,"Validé")</f>
        <v>Validé</v>
      </c>
      <c r="O14" t="s">
        <v>528</v>
      </c>
    </row>
    <row r="15" spans="1:15" x14ac:dyDescent="0.25">
      <c r="A15" s="5" t="s">
        <v>149</v>
      </c>
      <c r="B15" s="5" t="s">
        <v>242</v>
      </c>
      <c r="C15" s="5" t="str">
        <f t="shared" si="0"/>
        <v>CHAMPIGNONLouise</v>
      </c>
      <c r="D15" s="6">
        <f>IFERROR(VLOOKUP(C15,t1_ML_2310!$C$1:$E$111,3,FALSE),"Pas de tentative")</f>
        <v>6</v>
      </c>
      <c r="E15" s="6">
        <f>IFERROR(VLOOKUP(C15,t2_ML_0411!$C$1:$E$51,3,FALSE),"Pas de tentative")</f>
        <v>13</v>
      </c>
      <c r="F15" s="6" t="str">
        <f>IFERROR(VLOOKUP(C15,t3_ML_1311!$C$1:$E$42,3,FALSE),"Pas de tentative")</f>
        <v>Pas de tentative</v>
      </c>
      <c r="G15" s="6" t="str">
        <f>IFERROR(VLOOKUP(C15,t4_ML_1811!$D$1:$F$27,3,FALSE),"Pas de tentative")</f>
        <v>Pas de tentative</v>
      </c>
      <c r="H15" s="6" t="str">
        <f>IFERROR(VLOOKUP(C15,t5_ML_2511!$C$1:$E$18,3,FALSE),"Pas de tentative")</f>
        <v>Pas de tentative</v>
      </c>
      <c r="I15" s="6" t="str">
        <f>IFERROR(VLOOKUP(C15,ml_spé!$C$1:$E$4,3,FALSE),"Pas de tentative")</f>
        <v>Pas de tentative</v>
      </c>
      <c r="J15" s="6" t="str">
        <f>IFERROR(VLOOKUP(C15,t6_ML_0212!$C$1:$E$11,3,FALSE),"Pas de tentative")</f>
        <v>Pas de tentative</v>
      </c>
      <c r="K15" s="6">
        <f t="shared" si="1"/>
        <v>13</v>
      </c>
      <c r="L15" s="5" t="str" cm="1">
        <f t="array" ref="L15">_xlfn.IFS(K15&lt;10,"Pas validé",K15&gt;=10,"Validé")</f>
        <v>Validé</v>
      </c>
    </row>
    <row r="16" spans="1:15" x14ac:dyDescent="0.25">
      <c r="A16" s="5" t="s">
        <v>211</v>
      </c>
      <c r="B16" s="5" t="s">
        <v>216</v>
      </c>
      <c r="C16" s="5" t="str">
        <f t="shared" si="0"/>
        <v>CHIEN-CHOW-CHINEJules</v>
      </c>
      <c r="D16" s="6">
        <f>IFERROR(VLOOKUP(C16,t1_ML_2310!$C$1:$E$111,3,FALSE),"Pas de tentative")</f>
        <v>6</v>
      </c>
      <c r="E16" s="6" t="str">
        <f>IFERROR(VLOOKUP(C16,t2_ML_0411!$C$1:$E$51,3,FALSE),"Pas de tentative")</f>
        <v>Pas de tentative</v>
      </c>
      <c r="F16" s="6" t="str">
        <f>IFERROR(VLOOKUP(C16,t3_ML_1311!$C$1:$E$42,3,FALSE),"Pas de tentative")</f>
        <v>Pas de tentative</v>
      </c>
      <c r="G16" s="6" t="str">
        <f>IFERROR(VLOOKUP(C16,t4_ML_1811!$D$1:$F$27,3,FALSE),"Pas de tentative")</f>
        <v>Pas de tentative</v>
      </c>
      <c r="H16" s="6" t="str">
        <f>IFERROR(VLOOKUP(C16,t5_ML_2511!$C$1:$E$18,3,FALSE),"Pas de tentative")</f>
        <v>Pas de tentative</v>
      </c>
      <c r="I16" s="6" t="str">
        <f>IFERROR(VLOOKUP(C16,ml_spé!$C$1:$E$4,3,FALSE),"Pas de tentative")</f>
        <v>Pas de tentative</v>
      </c>
      <c r="J16" s="6" t="str">
        <f>IFERROR(VLOOKUP(C16,t6_ML_0212!$C$1:$E$11,3,FALSE),"Pas de tentative")</f>
        <v>Pas de tentative</v>
      </c>
      <c r="K16" s="6">
        <f t="shared" si="1"/>
        <v>6</v>
      </c>
      <c r="L16" s="5" t="str" cm="1">
        <f t="array" ref="L16">_xlfn.IFS(K16&lt;10,"Pas validé",K16&gt;=10,"Validé")</f>
        <v>Pas validé</v>
      </c>
    </row>
    <row r="17" spans="1:12" x14ac:dyDescent="0.25">
      <c r="A17" s="5" t="s">
        <v>214</v>
      </c>
      <c r="B17" s="5" t="s">
        <v>249</v>
      </c>
      <c r="C17" s="5" t="str">
        <f t="shared" si="0"/>
        <v>DARRASCharles</v>
      </c>
      <c r="D17" s="6">
        <f>IFERROR(VLOOKUP(C17,t1_ML_2310!$C$1:$E$111,3,FALSE),"Pas de tentative")</f>
        <v>6.5</v>
      </c>
      <c r="E17" s="6">
        <f>IFERROR(VLOOKUP(C17,t2_ML_0411!$C$1:$E$51,3,FALSE),"Pas de tentative")</f>
        <v>12</v>
      </c>
      <c r="F17" s="6" t="str">
        <f>IFERROR(VLOOKUP(C17,t3_ML_1311!$C$1:$E$42,3,FALSE),"Pas de tentative")</f>
        <v>Pas de tentative</v>
      </c>
      <c r="G17" s="6" t="str">
        <f>IFERROR(VLOOKUP(C17,t4_ML_1811!$D$1:$F$27,3,FALSE),"Pas de tentative")</f>
        <v>Pas de tentative</v>
      </c>
      <c r="H17" s="6" t="str">
        <f>IFERROR(VLOOKUP(C17,t5_ML_2511!$C$1:$E$18,3,FALSE),"Pas de tentative")</f>
        <v>Pas de tentative</v>
      </c>
      <c r="I17" s="6" t="str">
        <f>IFERROR(VLOOKUP(C17,ml_spé!$C$1:$E$4,3,FALSE),"Pas de tentative")</f>
        <v>Pas de tentative</v>
      </c>
      <c r="J17" s="6" t="str">
        <f>IFERROR(VLOOKUP(C17,t6_ML_0212!$C$1:$E$11,3,FALSE),"Pas de tentative")</f>
        <v>Pas de tentative</v>
      </c>
      <c r="K17" s="6">
        <f t="shared" si="1"/>
        <v>12</v>
      </c>
      <c r="L17" s="5" t="str" cm="1">
        <f t="array" ref="L17">_xlfn.IFS(K17&lt;10,"Pas validé",K17&gt;=10,"Validé")</f>
        <v>Validé</v>
      </c>
    </row>
    <row r="18" spans="1:12" x14ac:dyDescent="0.25">
      <c r="A18" s="5" t="s">
        <v>224</v>
      </c>
      <c r="B18" s="5" t="s">
        <v>223</v>
      </c>
      <c r="C18" s="5" t="str">
        <f t="shared" si="0"/>
        <v>DEBOUDTAubin</v>
      </c>
      <c r="D18" s="6">
        <f>IFERROR(VLOOKUP(C18,t1_ML_2310!$C$1:$E$111,3,FALSE),"Pas de tentative")</f>
        <v>3</v>
      </c>
      <c r="E18" s="6" t="str">
        <f>IFERROR(VLOOKUP(C18,t2_ML_0411!$C$1:$E$51,3,FALSE),"Pas de tentative")</f>
        <v>Pas de tentative</v>
      </c>
      <c r="F18" s="6">
        <f>IFERROR(VLOOKUP(C18,t3_ML_1311!$C$1:$E$42,3,FALSE),"Pas de tentative")</f>
        <v>6</v>
      </c>
      <c r="G18" s="6">
        <f>IFERROR(VLOOKUP(C18,t4_ML_1811!$D$1:$F$27,3,FALSE),"Pas de tentative")</f>
        <v>8</v>
      </c>
      <c r="H18" s="6">
        <f>IFERROR(VLOOKUP(C18,t5_ML_2511!$C$1:$E$18,3,FALSE),"Pas de tentative")</f>
        <v>12.5</v>
      </c>
      <c r="I18" s="6" t="str">
        <f>IFERROR(VLOOKUP(C18,ml_spé!$C$1:$E$4,3,FALSE),"Pas de tentative")</f>
        <v>Pas de tentative</v>
      </c>
      <c r="J18" s="6" t="str">
        <f>IFERROR(VLOOKUP(C18,t6_ML_0212!$C$1:$E$11,3,FALSE),"Pas de tentative")</f>
        <v>Pas de tentative</v>
      </c>
      <c r="K18" s="6">
        <f t="shared" si="1"/>
        <v>12.5</v>
      </c>
      <c r="L18" s="5" t="str" cm="1">
        <f t="array" ref="L18">_xlfn.IFS(K18&lt;10,"Pas validé",K18&gt;=10,"Validé")</f>
        <v>Validé</v>
      </c>
    </row>
    <row r="19" spans="1:12" x14ac:dyDescent="0.25">
      <c r="A19" s="5" t="s">
        <v>226</v>
      </c>
      <c r="B19" s="5" t="s">
        <v>223</v>
      </c>
      <c r="C19" s="5" t="str">
        <f t="shared" si="0"/>
        <v>DEBOUDTGatien</v>
      </c>
      <c r="D19" s="6">
        <f>IFERROR(VLOOKUP(C19,t1_ML_2310!$C$1:$E$111,3,FALSE),"Pas de tentative")</f>
        <v>8</v>
      </c>
      <c r="E19" s="6">
        <f>IFERROR(VLOOKUP(C19,t2_ML_0411!$C$1:$E$51,3,FALSE),"Pas de tentative")</f>
        <v>12.5</v>
      </c>
      <c r="F19" s="6" t="str">
        <f>IFERROR(VLOOKUP(C19,t3_ML_1311!$C$1:$E$42,3,FALSE),"Pas de tentative")</f>
        <v>Pas de tentative</v>
      </c>
      <c r="G19" s="6" t="str">
        <f>IFERROR(VLOOKUP(C19,t4_ML_1811!$D$1:$F$27,3,FALSE),"Pas de tentative")</f>
        <v>Pas de tentative</v>
      </c>
      <c r="H19" s="6" t="str">
        <f>IFERROR(VLOOKUP(C19,t5_ML_2511!$C$1:$E$18,3,FALSE),"Pas de tentative")</f>
        <v>Pas de tentative</v>
      </c>
      <c r="I19" s="6" t="str">
        <f>IFERROR(VLOOKUP(C19,ml_spé!$C$1:$E$4,3,FALSE),"Pas de tentative")</f>
        <v>Pas de tentative</v>
      </c>
      <c r="J19" s="6" t="str">
        <f>IFERROR(VLOOKUP(C19,t6_ML_0212!$C$1:$E$11,3,FALSE),"Pas de tentative")</f>
        <v>Pas de tentative</v>
      </c>
      <c r="K19" s="6">
        <f t="shared" si="1"/>
        <v>12.5</v>
      </c>
      <c r="L19" s="5" t="str" cm="1">
        <f t="array" ref="L19">_xlfn.IFS(K19&lt;10,"Pas validé",K19&gt;=10,"Validé")</f>
        <v>Validé</v>
      </c>
    </row>
    <row r="20" spans="1:12" x14ac:dyDescent="0.25">
      <c r="A20" s="5" t="s">
        <v>189</v>
      </c>
      <c r="B20" s="5" t="s">
        <v>188</v>
      </c>
      <c r="C20" s="5" t="str">
        <f t="shared" si="0"/>
        <v>DE BRIDIERSHector</v>
      </c>
      <c r="D20" s="6">
        <f>IFERROR(VLOOKUP(C20,t1_ML_2310!$C$1:$E$111,3,FALSE),"Pas de tentative")</f>
        <v>10</v>
      </c>
      <c r="E20" s="6" t="str">
        <f>IFERROR(VLOOKUP(C20,t2_ML_0411!$C$1:$E$51,3,FALSE),"Pas de tentative")</f>
        <v>Pas de tentative</v>
      </c>
      <c r="F20" s="6" t="str">
        <f>IFERROR(VLOOKUP(C20,t3_ML_1311!$C$1:$E$42,3,FALSE),"Pas de tentative")</f>
        <v>Pas de tentative</v>
      </c>
      <c r="G20" s="6" t="str">
        <f>IFERROR(VLOOKUP(C20,t4_ML_1811!$D$1:$F$27,3,FALSE),"Pas de tentative")</f>
        <v>Pas de tentative</v>
      </c>
      <c r="H20" s="6" t="str">
        <f>IFERROR(VLOOKUP(C20,t5_ML_2511!$C$1:$E$18,3,FALSE),"Pas de tentative")</f>
        <v>Pas de tentative</v>
      </c>
      <c r="I20" s="6" t="str">
        <f>IFERROR(VLOOKUP(C20,ml_spé!$C$1:$E$4,3,FALSE),"Pas de tentative")</f>
        <v>Pas de tentative</v>
      </c>
      <c r="J20" s="6" t="str">
        <f>IFERROR(VLOOKUP(C20,t6_ML_0212!$C$1:$E$11,3,FALSE),"Pas de tentative")</f>
        <v>Pas de tentative</v>
      </c>
      <c r="K20" s="6">
        <f t="shared" si="1"/>
        <v>10</v>
      </c>
      <c r="L20" s="5" t="str" cm="1">
        <f t="array" ref="L20">_xlfn.IFS(K20&lt;10,"Pas validé",K20&gt;=10,"Validé")</f>
        <v>Validé</v>
      </c>
    </row>
    <row r="21" spans="1:12" x14ac:dyDescent="0.25">
      <c r="A21" s="5" t="s">
        <v>208</v>
      </c>
      <c r="B21" s="5" t="s">
        <v>207</v>
      </c>
      <c r="C21" s="5" t="str">
        <f t="shared" si="0"/>
        <v>DEGASAlban</v>
      </c>
      <c r="D21" s="6">
        <f>IFERROR(VLOOKUP(C21,t1_ML_2310!$C$1:$E$111,3,FALSE),"Pas de tentative")</f>
        <v>10</v>
      </c>
      <c r="E21" s="6" t="str">
        <f>IFERROR(VLOOKUP(C21,t2_ML_0411!$C$1:$E$51,3,FALSE),"Pas de tentative")</f>
        <v>Pas de tentative</v>
      </c>
      <c r="F21" s="6" t="str">
        <f>IFERROR(VLOOKUP(C21,t3_ML_1311!$C$1:$E$42,3,FALSE),"Pas de tentative")</f>
        <v>Pas de tentative</v>
      </c>
      <c r="G21" s="6" t="str">
        <f>IFERROR(VLOOKUP(C21,t4_ML_1811!$D$1:$F$27,3,FALSE),"Pas de tentative")</f>
        <v>Pas de tentative</v>
      </c>
      <c r="H21" s="6" t="str">
        <f>IFERROR(VLOOKUP(C21,t5_ML_2511!$C$1:$E$18,3,FALSE),"Pas de tentative")</f>
        <v>Pas de tentative</v>
      </c>
      <c r="I21" s="6" t="str">
        <f>IFERROR(VLOOKUP(C21,ml_spé!$C$1:$E$4,3,FALSE),"Pas de tentative")</f>
        <v>Pas de tentative</v>
      </c>
      <c r="J21" s="6" t="str">
        <f>IFERROR(VLOOKUP(C21,t6_ML_0212!$C$1:$E$11,3,FALSE),"Pas de tentative")</f>
        <v>Pas de tentative</v>
      </c>
      <c r="K21" s="6">
        <f t="shared" si="1"/>
        <v>10</v>
      </c>
      <c r="L21" s="5" t="str" cm="1">
        <f t="array" ref="L21">_xlfn.IFS(K21&lt;10,"Pas validé",K21&gt;=10,"Validé")</f>
        <v>Validé</v>
      </c>
    </row>
    <row r="22" spans="1:12" x14ac:dyDescent="0.25">
      <c r="A22" s="7" t="s">
        <v>320</v>
      </c>
      <c r="B22" s="7" t="s">
        <v>529</v>
      </c>
      <c r="C22" s="7" t="str">
        <f t="shared" si="0"/>
        <v>DEKEYSER-DESWARTERomain</v>
      </c>
      <c r="D22" s="55" t="str">
        <f>IFERROR(VLOOKUP(C22,t1_ML_2310!$C$1:$E$111,3,FALSE),"Pas de tentative")</f>
        <v>Pas de tentative</v>
      </c>
      <c r="E22" s="55" t="str">
        <f>IFERROR(VLOOKUP(C22,t2_ML_0411!$C$1:$E$51,3,FALSE),"Pas de tentative")</f>
        <v>Pas de tentative</v>
      </c>
      <c r="F22" s="55" t="str">
        <f>IFERROR(VLOOKUP(C22,t3_ML_1311!$C$1:$E$42,3,FALSE),"Pas de tentative")</f>
        <v>Pas de tentative</v>
      </c>
      <c r="G22" s="55" t="str">
        <f>IFERROR(VLOOKUP(C22,t4_ML_1811!$D$1:$F$27,3,FALSE),"Pas de tentative")</f>
        <v>Pas de tentative</v>
      </c>
      <c r="H22" s="55" t="str">
        <f>IFERROR(VLOOKUP(C22,t5_ML_2511!$C$1:$E$18,3,FALSE),"Pas de tentative")</f>
        <v>Pas de tentative</v>
      </c>
      <c r="I22" s="6" t="str">
        <f>IFERROR(VLOOKUP(C22,ml_spé!$C$1:$E$4,3,FALSE),"Pas de tentative")</f>
        <v>Pas de tentative</v>
      </c>
      <c r="J22" s="6" t="str">
        <f>IFERROR(VLOOKUP(C22,t6_ML_0212!$C$1:$E$11,3,FALSE),"Pas de tentative")</f>
        <v>Pas de tentative</v>
      </c>
      <c r="K22" s="6">
        <f t="shared" si="1"/>
        <v>0</v>
      </c>
      <c r="L22" s="5" t="str" cm="1">
        <f t="array" ref="L22">_xlfn.IFS(K22&lt;10,"Pas validé",K22&gt;=10,"Validé")</f>
        <v>Pas validé</v>
      </c>
    </row>
    <row r="23" spans="1:12" x14ac:dyDescent="0.25">
      <c r="A23" s="5" t="s">
        <v>280</v>
      </c>
      <c r="B23" s="5" t="s">
        <v>279</v>
      </c>
      <c r="C23" s="5" t="str">
        <f t="shared" si="0"/>
        <v>DELAHAISClemence</v>
      </c>
      <c r="D23" s="6">
        <f>IFERROR(VLOOKUP(C23,t1_ML_2310!$C$1:$E$111,3,FALSE),"Pas de tentative")</f>
        <v>16</v>
      </c>
      <c r="E23" s="6" t="str">
        <f>IFERROR(VLOOKUP(C23,t2_ML_0411!$C$1:$E$51,3,FALSE),"Pas de tentative")</f>
        <v>Pas de tentative</v>
      </c>
      <c r="F23" s="6" t="str">
        <f>IFERROR(VLOOKUP(C23,t3_ML_1311!$C$1:$E$42,3,FALSE),"Pas de tentative")</f>
        <v>Pas de tentative</v>
      </c>
      <c r="G23" s="6" t="str">
        <f>IFERROR(VLOOKUP(C23,t4_ML_1811!$D$1:$F$27,3,FALSE),"Pas de tentative")</f>
        <v>Pas de tentative</v>
      </c>
      <c r="H23" s="6" t="str">
        <f>IFERROR(VLOOKUP(C23,t5_ML_2511!$C$1:$E$18,3,FALSE),"Pas de tentative")</f>
        <v>Pas de tentative</v>
      </c>
      <c r="I23" s="6" t="str">
        <f>IFERROR(VLOOKUP(C23,ml_spé!$C$1:$E$4,3,FALSE),"Pas de tentative")</f>
        <v>Pas de tentative</v>
      </c>
      <c r="J23" s="6" t="str">
        <f>IFERROR(VLOOKUP(C23,t6_ML_0212!$C$1:$E$11,3,FALSE),"Pas de tentative")</f>
        <v>Pas de tentative</v>
      </c>
      <c r="K23" s="6">
        <f t="shared" si="1"/>
        <v>16</v>
      </c>
      <c r="L23" s="5" t="str" cm="1">
        <f t="array" ref="L23">_xlfn.IFS(K23&lt;10,"Pas validé",K23&gt;=10,"Validé")</f>
        <v>Validé</v>
      </c>
    </row>
    <row r="24" spans="1:12" x14ac:dyDescent="0.25">
      <c r="A24" s="5" t="s">
        <v>205</v>
      </c>
      <c r="B24" s="5" t="s">
        <v>204</v>
      </c>
      <c r="C24" s="5" t="str">
        <f t="shared" si="0"/>
        <v>DE LESQUEN DU PLESSIS CASSOAmaury</v>
      </c>
      <c r="D24" s="6">
        <f>IFERROR(VLOOKUP(C24,t1_ML_2310!$C$1:$E$111,3,FALSE),"Pas de tentative")</f>
        <v>15</v>
      </c>
      <c r="E24" s="6" t="str">
        <f>IFERROR(VLOOKUP(C24,t2_ML_0411!$C$1:$E$51,3,FALSE),"Pas de tentative")</f>
        <v>Pas de tentative</v>
      </c>
      <c r="F24" s="6" t="str">
        <f>IFERROR(VLOOKUP(C24,t3_ML_1311!$C$1:$E$42,3,FALSE),"Pas de tentative")</f>
        <v>Pas de tentative</v>
      </c>
      <c r="G24" s="6" t="str">
        <f>IFERROR(VLOOKUP(C24,t4_ML_1811!$D$1:$F$27,3,FALSE),"Pas de tentative")</f>
        <v>Pas de tentative</v>
      </c>
      <c r="H24" s="6" t="str">
        <f>IFERROR(VLOOKUP(C24,t5_ML_2511!$C$1:$E$18,3,FALSE),"Pas de tentative")</f>
        <v>Pas de tentative</v>
      </c>
      <c r="I24" s="6" t="str">
        <f>IFERROR(VLOOKUP(C24,ml_spé!$C$1:$E$4,3,FALSE),"Pas de tentative")</f>
        <v>Pas de tentative</v>
      </c>
      <c r="J24" s="6" t="str">
        <f>IFERROR(VLOOKUP(C24,t6_ML_0212!$C$1:$E$11,3,FALSE),"Pas de tentative")</f>
        <v>Pas de tentative</v>
      </c>
      <c r="K24" s="6">
        <f t="shared" si="1"/>
        <v>15</v>
      </c>
      <c r="L24" s="5" t="str" cm="1">
        <f t="array" ref="L24">_xlfn.IFS(K24&lt;10,"Pas validé",K24&gt;=10,"Validé")</f>
        <v>Validé</v>
      </c>
    </row>
    <row r="25" spans="1:12" x14ac:dyDescent="0.25">
      <c r="A25" s="5" t="s">
        <v>197</v>
      </c>
      <c r="B25" s="5" t="s">
        <v>196</v>
      </c>
      <c r="C25" s="5" t="str">
        <f t="shared" si="0"/>
        <v>DEMESYEnguerrand</v>
      </c>
      <c r="D25" s="6">
        <f>IFERROR(VLOOKUP(C25,t1_ML_2310!$C$1:$E$111,3,FALSE),"Pas de tentative")</f>
        <v>7.5</v>
      </c>
      <c r="E25" s="6">
        <f>IFERROR(VLOOKUP(C25,t2_ML_0411!$C$1:$E$51,3,FALSE),"Pas de tentative")</f>
        <v>3</v>
      </c>
      <c r="F25" s="6">
        <f>IFERROR(VLOOKUP(C25,t3_ML_1311!$C$1:$E$42,3,FALSE),"Pas de tentative")</f>
        <v>5</v>
      </c>
      <c r="G25" s="6">
        <f>IFERROR(VLOOKUP(C25,t4_ML_1811!$D$1:$F$27,3,FALSE),"Pas de tentative")</f>
        <v>8</v>
      </c>
      <c r="H25" s="6">
        <f>IFERROR(VLOOKUP(C25,t5_ML_2511!$C$1:$E$18,3,FALSE),"Pas de tentative")</f>
        <v>10</v>
      </c>
      <c r="I25" s="6" t="str">
        <f>IFERROR(VLOOKUP(C25,ml_spé!$C$1:$E$4,3,FALSE),"Pas de tentative")</f>
        <v>Pas de tentative</v>
      </c>
      <c r="J25" s="6" t="str">
        <f>IFERROR(VLOOKUP(C25,t6_ML_0212!$C$1:$E$11,3,FALSE),"Pas de tentative")</f>
        <v>Pas de tentative</v>
      </c>
      <c r="K25" s="6">
        <f t="shared" si="1"/>
        <v>10</v>
      </c>
      <c r="L25" s="5" t="str" cm="1">
        <f t="array" ref="L25">_xlfn.IFS(K25&lt;10,"Pas validé",K25&gt;=10,"Validé")</f>
        <v>Validé</v>
      </c>
    </row>
    <row r="26" spans="1:12" x14ac:dyDescent="0.25">
      <c r="A26" s="5" t="s">
        <v>238</v>
      </c>
      <c r="B26" s="5" t="s">
        <v>237</v>
      </c>
      <c r="C26" s="5" t="str">
        <f t="shared" si="0"/>
        <v>DEPARISVictor</v>
      </c>
      <c r="D26" s="6">
        <f>IFERROR(VLOOKUP(C26,t1_ML_2310!$C$1:$E$111,3,FALSE),"Pas de tentative")</f>
        <v>8</v>
      </c>
      <c r="E26" s="6">
        <f>IFERROR(VLOOKUP(C26,t2_ML_0411!$C$1:$E$51,3,FALSE),"Pas de tentative")</f>
        <v>8</v>
      </c>
      <c r="F26" s="6">
        <f>IFERROR(VLOOKUP(C26,t3_ML_1311!$C$1:$E$42,3,FALSE),"Pas de tentative")</f>
        <v>12.5</v>
      </c>
      <c r="G26" s="6" t="str">
        <f>IFERROR(VLOOKUP(C26,t4_ML_1811!$D$1:$F$27,3,FALSE),"Pas de tentative")</f>
        <v>Pas de tentative</v>
      </c>
      <c r="H26" s="6" t="str">
        <f>IFERROR(VLOOKUP(C26,t5_ML_2511!$C$1:$E$18,3,FALSE),"Pas de tentative")</f>
        <v>Pas de tentative</v>
      </c>
      <c r="I26" s="6" t="str">
        <f>IFERROR(VLOOKUP(C26,ml_spé!$C$1:$E$4,3,FALSE),"Pas de tentative")</f>
        <v>Pas de tentative</v>
      </c>
      <c r="J26" s="6" t="str">
        <f>IFERROR(VLOOKUP(C26,t6_ML_0212!$C$1:$E$11,3,FALSE),"Pas de tentative")</f>
        <v>Pas de tentative</v>
      </c>
      <c r="K26" s="6">
        <f t="shared" si="1"/>
        <v>12.5</v>
      </c>
      <c r="L26" s="5" t="str" cm="1">
        <f t="array" ref="L26">_xlfn.IFS(K26&lt;10,"Pas validé",K26&gt;=10,"Validé")</f>
        <v>Validé</v>
      </c>
    </row>
    <row r="27" spans="1:12" x14ac:dyDescent="0.25">
      <c r="A27" s="5" t="s">
        <v>297</v>
      </c>
      <c r="B27" s="5" t="s">
        <v>296</v>
      </c>
      <c r="C27" s="5" t="str">
        <f t="shared" si="0"/>
        <v>DJEDANEMNoe</v>
      </c>
      <c r="D27" s="6">
        <f>IFERROR(VLOOKUP(C27,t1_ML_2310!$C$1:$E$111,3,FALSE),"Pas de tentative")</f>
        <v>13</v>
      </c>
      <c r="E27" s="6">
        <f>IFERROR(VLOOKUP(C27,t2_ML_0411!$C$1:$E$51,3,FALSE),"Pas de tentative")</f>
        <v>15</v>
      </c>
      <c r="F27" s="6" t="str">
        <f>IFERROR(VLOOKUP(C27,t3_ML_1311!$C$1:$E$42,3,FALSE),"Pas de tentative")</f>
        <v>Pas de tentative</v>
      </c>
      <c r="G27" s="6" t="str">
        <f>IFERROR(VLOOKUP(C27,t4_ML_1811!$D$1:$F$27,3,FALSE),"Pas de tentative")</f>
        <v>Pas de tentative</v>
      </c>
      <c r="H27" s="6" t="str">
        <f>IFERROR(VLOOKUP(C27,t5_ML_2511!$C$1:$E$18,3,FALSE),"Pas de tentative")</f>
        <v>Pas de tentative</v>
      </c>
      <c r="I27" s="6" t="str">
        <f>IFERROR(VLOOKUP(C27,ml_spé!$C$1:$E$4,3,FALSE),"Pas de tentative")</f>
        <v>Pas de tentative</v>
      </c>
      <c r="J27" s="6" t="str">
        <f>IFERROR(VLOOKUP(C27,t6_ML_0212!$C$1:$E$11,3,FALSE),"Pas de tentative")</f>
        <v>Pas de tentative</v>
      </c>
      <c r="K27" s="6">
        <f t="shared" si="1"/>
        <v>15</v>
      </c>
      <c r="L27" s="5" t="str" cm="1">
        <f t="array" ref="L27">_xlfn.IFS(K27&lt;10,"Pas validé",K27&gt;=10,"Validé")</f>
        <v>Validé</v>
      </c>
    </row>
    <row r="28" spans="1:12" x14ac:dyDescent="0.25">
      <c r="A28" s="5" t="s">
        <v>77</v>
      </c>
      <c r="B28" s="5" t="s">
        <v>175</v>
      </c>
      <c r="C28" s="5" t="str">
        <f t="shared" si="0"/>
        <v>DUBOISJuliette</v>
      </c>
      <c r="D28" s="6">
        <f>IFERROR(VLOOKUP(C28,t1_ML_2310!$C$1:$E$111,3,FALSE),"Pas de tentative")</f>
        <v>15.5</v>
      </c>
      <c r="E28" s="6" t="str">
        <f>IFERROR(VLOOKUP(C28,t2_ML_0411!$C$1:$E$51,3,FALSE),"Pas de tentative")</f>
        <v>Pas de tentative</v>
      </c>
      <c r="F28" s="6" t="str">
        <f>IFERROR(VLOOKUP(C28,t3_ML_1311!$C$1:$E$42,3,FALSE),"Pas de tentative")</f>
        <v>Pas de tentative</v>
      </c>
      <c r="G28" s="6" t="str">
        <f>IFERROR(VLOOKUP(C28,t4_ML_1811!$D$1:$F$27,3,FALSE),"Pas de tentative")</f>
        <v>Pas de tentative</v>
      </c>
      <c r="H28" s="6" t="str">
        <f>IFERROR(VLOOKUP(C28,t5_ML_2511!$C$1:$E$18,3,FALSE),"Pas de tentative")</f>
        <v>Pas de tentative</v>
      </c>
      <c r="I28" s="6" t="str">
        <f>IFERROR(VLOOKUP(C28,ml_spé!$C$1:$E$4,3,FALSE),"Pas de tentative")</f>
        <v>Pas de tentative</v>
      </c>
      <c r="J28" s="6" t="str">
        <f>IFERROR(VLOOKUP(C28,t6_ML_0212!$C$1:$E$11,3,FALSE),"Pas de tentative")</f>
        <v>Pas de tentative</v>
      </c>
      <c r="K28" s="6">
        <f t="shared" si="1"/>
        <v>15.5</v>
      </c>
      <c r="L28" s="5" t="str" cm="1">
        <f t="array" ref="L28">_xlfn.IFS(K28&lt;10,"Pas validé",K28&gt;=10,"Validé")</f>
        <v>Validé</v>
      </c>
    </row>
    <row r="29" spans="1:12" x14ac:dyDescent="0.25">
      <c r="A29" s="5" t="s">
        <v>176</v>
      </c>
      <c r="B29" s="5" t="s">
        <v>175</v>
      </c>
      <c r="C29" s="5" t="str">
        <f t="shared" si="0"/>
        <v>DUBOISSebastien</v>
      </c>
      <c r="D29" s="6">
        <f>IFERROR(VLOOKUP(C29,t1_ML_2310!$C$1:$E$111,3,FALSE),"Pas de tentative")</f>
        <v>10.5</v>
      </c>
      <c r="E29" s="6" t="str">
        <f>IFERROR(VLOOKUP(C29,t2_ML_0411!$C$1:$E$51,3,FALSE),"Pas de tentative")</f>
        <v>Pas de tentative</v>
      </c>
      <c r="F29" s="6" t="str">
        <f>IFERROR(VLOOKUP(C29,t3_ML_1311!$C$1:$E$42,3,FALSE),"Pas de tentative")</f>
        <v>Pas de tentative</v>
      </c>
      <c r="G29" s="6" t="str">
        <f>IFERROR(VLOOKUP(C29,t4_ML_1811!$D$1:$F$27,3,FALSE),"Pas de tentative")</f>
        <v>Pas de tentative</v>
      </c>
      <c r="H29" s="6" t="str">
        <f>IFERROR(VLOOKUP(C29,t5_ML_2511!$C$1:$E$18,3,FALSE),"Pas de tentative")</f>
        <v>Pas de tentative</v>
      </c>
      <c r="I29" s="6" t="str">
        <f>IFERROR(VLOOKUP(C29,ml_spé!$C$1:$E$4,3,FALSE),"Pas de tentative")</f>
        <v>Pas de tentative</v>
      </c>
      <c r="J29" s="6" t="str">
        <f>IFERROR(VLOOKUP(C29,t6_ML_0212!$C$1:$E$11,3,FALSE),"Pas de tentative")</f>
        <v>Pas de tentative</v>
      </c>
      <c r="K29" s="6">
        <f t="shared" si="1"/>
        <v>10.5</v>
      </c>
      <c r="L29" s="5" t="str" cm="1">
        <f t="array" ref="L29">_xlfn.IFS(K29&lt;10,"Pas validé",K29&gt;=10,"Validé")</f>
        <v>Validé</v>
      </c>
    </row>
    <row r="30" spans="1:12" x14ac:dyDescent="0.25">
      <c r="A30" s="5" t="s">
        <v>192</v>
      </c>
      <c r="B30" s="5" t="s">
        <v>191</v>
      </c>
      <c r="C30" s="5" t="str">
        <f t="shared" si="0"/>
        <v>DU BREIL DE PONTBRIANDClotilde</v>
      </c>
      <c r="D30" s="6">
        <f>IFERROR(VLOOKUP(C30,t1_ML_2310!$C$1:$E$111,3,FALSE),"Pas de tentative")</f>
        <v>14.5</v>
      </c>
      <c r="E30" s="6" t="str">
        <f>IFERROR(VLOOKUP(C30,t2_ML_0411!$C$1:$E$51,3,FALSE),"Pas de tentative")</f>
        <v>Pas de tentative</v>
      </c>
      <c r="F30" s="6" t="str">
        <f>IFERROR(VLOOKUP(C30,t3_ML_1311!$C$1:$E$42,3,FALSE),"Pas de tentative")</f>
        <v>Pas de tentative</v>
      </c>
      <c r="G30" s="6" t="str">
        <f>IFERROR(VLOOKUP(C30,t4_ML_1811!$D$1:$F$27,3,FALSE),"Pas de tentative")</f>
        <v>Pas de tentative</v>
      </c>
      <c r="H30" s="6" t="str">
        <f>IFERROR(VLOOKUP(C30,t5_ML_2511!$C$1:$E$18,3,FALSE),"Pas de tentative")</f>
        <v>Pas de tentative</v>
      </c>
      <c r="I30" s="6" t="str">
        <f>IFERROR(VLOOKUP(C30,ml_spé!$C$1:$E$4,3,FALSE),"Pas de tentative")</f>
        <v>Pas de tentative</v>
      </c>
      <c r="J30" s="6" t="str">
        <f>IFERROR(VLOOKUP(C30,t6_ML_0212!$C$1:$E$11,3,FALSE),"Pas de tentative")</f>
        <v>Pas de tentative</v>
      </c>
      <c r="K30" s="6">
        <f t="shared" si="1"/>
        <v>14.5</v>
      </c>
      <c r="L30" s="5" t="str" cm="1">
        <f t="array" ref="L30">_xlfn.IFS(K30&lt;10,"Pas validé",K30&gt;=10,"Validé")</f>
        <v>Validé</v>
      </c>
    </row>
    <row r="31" spans="1:12" x14ac:dyDescent="0.25">
      <c r="A31" s="5" t="s">
        <v>211</v>
      </c>
      <c r="B31" s="5" t="s">
        <v>210</v>
      </c>
      <c r="C31" s="5" t="str">
        <f t="shared" si="0"/>
        <v>DUDORETJules</v>
      </c>
      <c r="D31" s="6">
        <f>IFERROR(VLOOKUP(C31,t1_ML_2310!$C$1:$E$111,3,FALSE),"Pas de tentative")</f>
        <v>15</v>
      </c>
      <c r="E31" s="6" t="str">
        <f>IFERROR(VLOOKUP(C31,t2_ML_0411!$C$1:$E$51,3,FALSE),"Pas de tentative")</f>
        <v>Pas de tentative</v>
      </c>
      <c r="F31" s="6" t="str">
        <f>IFERROR(VLOOKUP(C31,t3_ML_1311!$C$1:$E$42,3,FALSE),"Pas de tentative")</f>
        <v>Pas de tentative</v>
      </c>
      <c r="G31" s="6" t="str">
        <f>IFERROR(VLOOKUP(C31,t4_ML_1811!$D$1:$F$27,3,FALSE),"Pas de tentative")</f>
        <v>Pas de tentative</v>
      </c>
      <c r="H31" s="6" t="str">
        <f>IFERROR(VLOOKUP(C31,t5_ML_2511!$C$1:$E$18,3,FALSE),"Pas de tentative")</f>
        <v>Pas de tentative</v>
      </c>
      <c r="I31" s="6" t="str">
        <f>IFERROR(VLOOKUP(C31,ml_spé!$C$1:$E$4,3,FALSE),"Pas de tentative")</f>
        <v>Pas de tentative</v>
      </c>
      <c r="J31" s="6" t="str">
        <f>IFERROR(VLOOKUP(C31,t6_ML_0212!$C$1:$E$11,3,FALSE),"Pas de tentative")</f>
        <v>Pas de tentative</v>
      </c>
      <c r="K31" s="6">
        <f t="shared" si="1"/>
        <v>15</v>
      </c>
      <c r="L31" s="5" t="str" cm="1">
        <f t="array" ref="L31">_xlfn.IFS(K31&lt;10,"Pas validé",K31&gt;=10,"Validé")</f>
        <v>Validé</v>
      </c>
    </row>
    <row r="32" spans="1:12" x14ac:dyDescent="0.25">
      <c r="A32" s="5" t="s">
        <v>303</v>
      </c>
      <c r="B32" s="5" t="s">
        <v>302</v>
      </c>
      <c r="C32" s="5" t="str">
        <f t="shared" si="0"/>
        <v>DUFOIXPerline</v>
      </c>
      <c r="D32" s="6">
        <f>IFERROR(VLOOKUP(C32,t1_ML_2310!$C$1:$E$111,3,FALSE),"Pas de tentative")</f>
        <v>13.5</v>
      </c>
      <c r="E32" s="6" t="str">
        <f>IFERROR(VLOOKUP(C32,t2_ML_0411!$C$1:$E$51,3,FALSE),"Pas de tentative")</f>
        <v>Pas de tentative</v>
      </c>
      <c r="F32" s="6" t="str">
        <f>IFERROR(VLOOKUP(C32,t3_ML_1311!$C$1:$E$42,3,FALSE),"Pas de tentative")</f>
        <v>Pas de tentative</v>
      </c>
      <c r="G32" s="6" t="str">
        <f>IFERROR(VLOOKUP(C32,t4_ML_1811!$D$1:$F$27,3,FALSE),"Pas de tentative")</f>
        <v>Pas de tentative</v>
      </c>
      <c r="H32" s="6" t="str">
        <f>IFERROR(VLOOKUP(C32,t5_ML_2511!$C$1:$E$18,3,FALSE),"Pas de tentative")</f>
        <v>Pas de tentative</v>
      </c>
      <c r="I32" s="6" t="str">
        <f>IFERROR(VLOOKUP(C32,ml_spé!$C$1:$E$4,3,FALSE),"Pas de tentative")</f>
        <v>Pas de tentative</v>
      </c>
      <c r="J32" s="6" t="str">
        <f>IFERROR(VLOOKUP(C32,t6_ML_0212!$C$1:$E$11,3,FALSE),"Pas de tentative")</f>
        <v>Pas de tentative</v>
      </c>
      <c r="K32" s="6">
        <f t="shared" si="1"/>
        <v>13.5</v>
      </c>
      <c r="L32" s="5" t="str" cm="1">
        <f t="array" ref="L32">_xlfn.IFS(K32&lt;10,"Pas validé",K32&gt;=10,"Validé")</f>
        <v>Validé</v>
      </c>
    </row>
    <row r="33" spans="1:12" x14ac:dyDescent="0.25">
      <c r="A33" s="5" t="s">
        <v>264</v>
      </c>
      <c r="B33" s="5" t="s">
        <v>299</v>
      </c>
      <c r="C33" s="5" t="str">
        <f t="shared" si="0"/>
        <v>DUMAS-VINCENTJulie</v>
      </c>
      <c r="D33" s="6">
        <f>IFERROR(VLOOKUP(C33,t1_ML_2310!$C$1:$E$111,3,FALSE),"Pas de tentative")</f>
        <v>8.5</v>
      </c>
      <c r="E33" s="6">
        <f>IFERROR(VLOOKUP(C33,t2_ML_0411!$C$1:$E$51,3,FALSE),"Pas de tentative")</f>
        <v>18</v>
      </c>
      <c r="F33" s="6" t="str">
        <f>IFERROR(VLOOKUP(C33,t3_ML_1311!$C$1:$E$42,3,FALSE),"Pas de tentative")</f>
        <v>Pas de tentative</v>
      </c>
      <c r="G33" s="6" t="str">
        <f>IFERROR(VLOOKUP(C33,t4_ML_1811!$D$1:$F$27,3,FALSE),"Pas de tentative")</f>
        <v>Pas de tentative</v>
      </c>
      <c r="H33" s="6" t="str">
        <f>IFERROR(VLOOKUP(C33,t5_ML_2511!$C$1:$E$18,3,FALSE),"Pas de tentative")</f>
        <v>Pas de tentative</v>
      </c>
      <c r="I33" s="6" t="str">
        <f>IFERROR(VLOOKUP(C33,ml_spé!$C$1:$E$4,3,FALSE),"Pas de tentative")</f>
        <v>Pas de tentative</v>
      </c>
      <c r="J33" s="6" t="str">
        <f>IFERROR(VLOOKUP(C33,t6_ML_0212!$C$1:$E$11,3,FALSE),"Pas de tentative")</f>
        <v>Pas de tentative</v>
      </c>
      <c r="K33" s="6">
        <f t="shared" si="1"/>
        <v>18</v>
      </c>
      <c r="L33" s="5" t="str" cm="1">
        <f t="array" ref="L33">_xlfn.IFS(K33&lt;10,"Pas validé",K33&gt;=10,"Validé")</f>
        <v>Validé</v>
      </c>
    </row>
    <row r="34" spans="1:12" x14ac:dyDescent="0.25">
      <c r="A34" s="5" t="s">
        <v>173</v>
      </c>
      <c r="B34" s="5" t="s">
        <v>172</v>
      </c>
      <c r="C34" s="5" t="str">
        <f t="shared" si="0"/>
        <v>DUPRELilou</v>
      </c>
      <c r="D34" s="6">
        <f>IFERROR(VLOOKUP(C34,t1_ML_2310!$C$1:$E$111,3,FALSE),"Pas de tentative")</f>
        <v>6</v>
      </c>
      <c r="E34" s="6">
        <f>IFERROR(VLOOKUP(C34,t2_ML_0411!$C$1:$E$51,3,FALSE),"Pas de tentative")</f>
        <v>11</v>
      </c>
      <c r="F34" s="6" t="str">
        <f>IFERROR(VLOOKUP(C34,t3_ML_1311!$C$1:$E$42,3,FALSE),"Pas de tentative")</f>
        <v>Pas de tentative</v>
      </c>
      <c r="G34" s="6" t="str">
        <f>IFERROR(VLOOKUP(C34,t4_ML_1811!$D$1:$F$27,3,FALSE),"Pas de tentative")</f>
        <v>Pas de tentative</v>
      </c>
      <c r="H34" s="6" t="str">
        <f>IFERROR(VLOOKUP(C34,t5_ML_2511!$C$1:$E$18,3,FALSE),"Pas de tentative")</f>
        <v>Pas de tentative</v>
      </c>
      <c r="I34" s="6" t="str">
        <f>IFERROR(VLOOKUP(C34,ml_spé!$C$1:$E$4,3,FALSE),"Pas de tentative")</f>
        <v>Pas de tentative</v>
      </c>
      <c r="J34" s="6" t="str">
        <f>IFERROR(VLOOKUP(C34,t6_ML_0212!$C$1:$E$11,3,FALSE),"Pas de tentative")</f>
        <v>Pas de tentative</v>
      </c>
      <c r="K34" s="6">
        <f t="shared" si="1"/>
        <v>11</v>
      </c>
      <c r="L34" s="5" t="str" cm="1">
        <f t="array" ref="L34">_xlfn.IFS(K34&lt;10,"Pas validé",K34&gt;=10,"Validé")</f>
        <v>Validé</v>
      </c>
    </row>
    <row r="35" spans="1:12" x14ac:dyDescent="0.25">
      <c r="A35" s="5" t="s">
        <v>208</v>
      </c>
      <c r="B35" s="5" t="s">
        <v>272</v>
      </c>
      <c r="C35" s="5" t="str">
        <f t="shared" si="0"/>
        <v>DUPUITAlban</v>
      </c>
      <c r="D35" s="6">
        <f>IFERROR(VLOOKUP(C35,t1_ML_2310!$C$1:$E$111,3,FALSE),"Pas de tentative")</f>
        <v>10</v>
      </c>
      <c r="E35" s="6" t="str">
        <f>IFERROR(VLOOKUP(C35,t2_ML_0411!$C$1:$E$51,3,FALSE),"Pas de tentative")</f>
        <v>Pas de tentative</v>
      </c>
      <c r="F35" s="6" t="str">
        <f>IFERROR(VLOOKUP(C35,t3_ML_1311!$C$1:$E$42,3,FALSE),"Pas de tentative")</f>
        <v>Pas de tentative</v>
      </c>
      <c r="G35" s="6" t="str">
        <f>IFERROR(VLOOKUP(C35,t4_ML_1811!$D$1:$F$27,3,FALSE),"Pas de tentative")</f>
        <v>Pas de tentative</v>
      </c>
      <c r="H35" s="6" t="str">
        <f>IFERROR(VLOOKUP(C35,t5_ML_2511!$C$1:$E$18,3,FALSE),"Pas de tentative")</f>
        <v>Pas de tentative</v>
      </c>
      <c r="I35" s="6" t="str">
        <f>IFERROR(VLOOKUP(C35,ml_spé!$C$1:$E$4,3,FALSE),"Pas de tentative")</f>
        <v>Pas de tentative</v>
      </c>
      <c r="J35" s="6" t="str">
        <f>IFERROR(VLOOKUP(C35,t6_ML_0212!$C$1:$E$11,3,FALSE),"Pas de tentative")</f>
        <v>Pas de tentative</v>
      </c>
      <c r="K35" s="6">
        <f t="shared" si="1"/>
        <v>10</v>
      </c>
      <c r="L35" s="5" t="str" cm="1">
        <f t="array" ref="L35">_xlfn.IFS(K35&lt;10,"Pas validé",K35&gt;=10,"Validé")</f>
        <v>Validé</v>
      </c>
    </row>
    <row r="36" spans="1:12" x14ac:dyDescent="0.25">
      <c r="A36" s="5" t="s">
        <v>270</v>
      </c>
      <c r="B36" s="5" t="s">
        <v>269</v>
      </c>
      <c r="C36" s="5" t="str">
        <f t="shared" si="0"/>
        <v>DUYNSLAGERArmelle</v>
      </c>
      <c r="D36" s="6">
        <f>IFERROR(VLOOKUP(C36,t1_ML_2310!$C$1:$E$111,3,FALSE),"Pas de tentative")</f>
        <v>8</v>
      </c>
      <c r="E36" s="6" t="str">
        <f>IFERROR(VLOOKUP(C36,t2_ML_0411!$C$1:$E$51,3,FALSE),"Pas de tentative")</f>
        <v>Pas de tentative</v>
      </c>
      <c r="F36" s="6">
        <f>IFERROR(VLOOKUP(C36,t3_ML_1311!$C$1:$E$42,3,FALSE),"Pas de tentative")</f>
        <v>13</v>
      </c>
      <c r="G36" s="6" t="str">
        <f>IFERROR(VLOOKUP(C36,t4_ML_1811!$D$1:$F$27,3,FALSE),"Pas de tentative")</f>
        <v>Pas de tentative</v>
      </c>
      <c r="H36" s="6" t="str">
        <f>IFERROR(VLOOKUP(C36,t5_ML_2511!$C$1:$E$18,3,FALSE),"Pas de tentative")</f>
        <v>Pas de tentative</v>
      </c>
      <c r="I36" s="6" t="str">
        <f>IFERROR(VLOOKUP(C36,ml_spé!$C$1:$E$4,3,FALSE),"Pas de tentative")</f>
        <v>Pas de tentative</v>
      </c>
      <c r="J36" s="6" t="str">
        <f>IFERROR(VLOOKUP(C36,t6_ML_0212!$C$1:$E$11,3,FALSE),"Pas de tentative")</f>
        <v>Pas de tentative</v>
      </c>
      <c r="K36" s="6">
        <f t="shared" si="1"/>
        <v>13</v>
      </c>
      <c r="L36" s="5" t="str" cm="1">
        <f t="array" ref="L36">_xlfn.IFS(K36&lt;10,"Pas validé",K36&gt;=10,"Validé")</f>
        <v>Validé</v>
      </c>
    </row>
    <row r="37" spans="1:12" x14ac:dyDescent="0.25">
      <c r="A37" s="5" t="s">
        <v>232</v>
      </c>
      <c r="B37" s="5" t="s">
        <v>231</v>
      </c>
      <c r="C37" s="5" t="str">
        <f t="shared" si="0"/>
        <v>DYKMANSVictoire</v>
      </c>
      <c r="D37" s="6">
        <f>IFERROR(VLOOKUP(C37,t1_ML_2310!$C$1:$E$111,3,FALSE),"Pas de tentative")</f>
        <v>15</v>
      </c>
      <c r="E37" s="6" t="str">
        <f>IFERROR(VLOOKUP(C37,t2_ML_0411!$C$1:$E$51,3,FALSE),"Pas de tentative")</f>
        <v>Pas de tentative</v>
      </c>
      <c r="F37" s="6" t="str">
        <f>IFERROR(VLOOKUP(C37,t3_ML_1311!$C$1:$E$42,3,FALSE),"Pas de tentative")</f>
        <v>Pas de tentative</v>
      </c>
      <c r="G37" s="6" t="str">
        <f>IFERROR(VLOOKUP(C37,t4_ML_1811!$D$1:$F$27,3,FALSE),"Pas de tentative")</f>
        <v>Pas de tentative</v>
      </c>
      <c r="H37" s="6" t="str">
        <f>IFERROR(VLOOKUP(C37,t5_ML_2511!$C$1:$E$18,3,FALSE),"Pas de tentative")</f>
        <v>Pas de tentative</v>
      </c>
      <c r="I37" s="6" t="str">
        <f>IFERROR(VLOOKUP(C37,ml_spé!$C$1:$E$4,3,FALSE),"Pas de tentative")</f>
        <v>Pas de tentative</v>
      </c>
      <c r="J37" s="6" t="str">
        <f>IFERROR(VLOOKUP(C37,t6_ML_0212!$C$1:$E$11,3,FALSE),"Pas de tentative")</f>
        <v>Pas de tentative</v>
      </c>
      <c r="K37" s="6">
        <f t="shared" si="1"/>
        <v>15</v>
      </c>
      <c r="L37" s="5" t="str" cm="1">
        <f t="array" ref="L37">_xlfn.IFS(K37&lt;10,"Pas validé",K37&gt;=10,"Validé")</f>
        <v>Validé</v>
      </c>
    </row>
    <row r="38" spans="1:12" x14ac:dyDescent="0.25">
      <c r="A38" s="5" t="s">
        <v>283</v>
      </c>
      <c r="B38" s="5" t="s">
        <v>282</v>
      </c>
      <c r="C38" s="5" t="str">
        <f t="shared" si="0"/>
        <v>EL OUADGHIRIAmira</v>
      </c>
      <c r="D38" s="6">
        <f>IFERROR(VLOOKUP(C38,t1_ML_2310!$C$1:$E$111,3,FALSE),"Pas de tentative")</f>
        <v>15</v>
      </c>
      <c r="E38" s="6" t="str">
        <f>IFERROR(VLOOKUP(C38,t2_ML_0411!$C$1:$E$51,3,FALSE),"Pas de tentative")</f>
        <v>Pas de tentative</v>
      </c>
      <c r="F38" s="6" t="str">
        <f>IFERROR(VLOOKUP(C38,t3_ML_1311!$C$1:$E$42,3,FALSE),"Pas de tentative")</f>
        <v>Pas de tentative</v>
      </c>
      <c r="G38" s="6" t="str">
        <f>IFERROR(VLOOKUP(C38,t4_ML_1811!$D$1:$F$27,3,FALSE),"Pas de tentative")</f>
        <v>Pas de tentative</v>
      </c>
      <c r="H38" s="6" t="str">
        <f>IFERROR(VLOOKUP(C38,t5_ML_2511!$C$1:$E$18,3,FALSE),"Pas de tentative")</f>
        <v>Pas de tentative</v>
      </c>
      <c r="I38" s="6" t="str">
        <f>IFERROR(VLOOKUP(C38,ml_spé!$C$1:$E$4,3,FALSE),"Pas de tentative")</f>
        <v>Pas de tentative</v>
      </c>
      <c r="J38" s="6" t="str">
        <f>IFERROR(VLOOKUP(C38,t6_ML_0212!$C$1:$E$11,3,FALSE),"Pas de tentative")</f>
        <v>Pas de tentative</v>
      </c>
      <c r="K38" s="6">
        <f t="shared" si="1"/>
        <v>15</v>
      </c>
      <c r="L38" s="5" t="str" cm="1">
        <f t="array" ref="L38">_xlfn.IFS(K38&lt;10,"Pas validé",K38&gt;=10,"Validé")</f>
        <v>Validé</v>
      </c>
    </row>
    <row r="39" spans="1:12" x14ac:dyDescent="0.25">
      <c r="A39" s="5" t="s">
        <v>181</v>
      </c>
      <c r="B39" s="5" t="s">
        <v>180</v>
      </c>
      <c r="C39" s="5" t="str">
        <f t="shared" si="0"/>
        <v>ENTINGERGregoire</v>
      </c>
      <c r="D39" s="6">
        <f>IFERROR(VLOOKUP(C39,t1_ML_2310!$C$1:$E$111,3,FALSE),"Pas de tentative")</f>
        <v>6</v>
      </c>
      <c r="E39" s="6">
        <f>IFERROR(VLOOKUP(C39,t2_ML_0411!$C$1:$E$51,3,FALSE),"Pas de tentative")</f>
        <v>9</v>
      </c>
      <c r="F39" s="6">
        <f>IFERROR(VLOOKUP(C39,t3_ML_1311!$C$1:$E$42,3,FALSE),"Pas de tentative")</f>
        <v>9</v>
      </c>
      <c r="G39" s="6">
        <f>IFERROR(VLOOKUP(C39,t4_ML_1811!$D$1:$F$27,3,FALSE),"Pas de tentative")</f>
        <v>18</v>
      </c>
      <c r="H39" s="6" t="str">
        <f>IFERROR(VLOOKUP(C39,t5_ML_2511!$C$1:$E$18,3,FALSE),"Pas de tentative")</f>
        <v>Pas de tentative</v>
      </c>
      <c r="I39" s="6" t="str">
        <f>IFERROR(VLOOKUP(C39,ml_spé!$C$1:$E$4,3,FALSE),"Pas de tentative")</f>
        <v>Pas de tentative</v>
      </c>
      <c r="J39" s="6" t="str">
        <f>IFERROR(VLOOKUP(C39,t6_ML_0212!$C$1:$E$11,3,FALSE),"Pas de tentative")</f>
        <v>Pas de tentative</v>
      </c>
      <c r="K39" s="6">
        <f t="shared" si="1"/>
        <v>18</v>
      </c>
      <c r="L39" s="5" t="str" cm="1">
        <f t="array" ref="L39">_xlfn.IFS(K39&lt;10,"Pas validé",K39&gt;=10,"Validé")</f>
        <v>Validé</v>
      </c>
    </row>
    <row r="40" spans="1:12" x14ac:dyDescent="0.25">
      <c r="A40" s="5" t="s">
        <v>65</v>
      </c>
      <c r="B40" s="5" t="s">
        <v>530</v>
      </c>
      <c r="C40" s="5" t="str">
        <f t="shared" si="0"/>
        <v>ERIPRETPaul</v>
      </c>
      <c r="D40" s="6" t="str">
        <f>IFERROR(VLOOKUP(C40,t1_ML_2310!$C$1:$E$111,3,FALSE),"Pas de tentative")</f>
        <v>Pas de tentative</v>
      </c>
      <c r="E40" s="6" t="str">
        <f>IFERROR(VLOOKUP(C40,t2_ML_0411!$C$1:$E$51,3,FALSE),"Pas de tentative")</f>
        <v>Pas de tentative</v>
      </c>
      <c r="F40" s="6" t="str">
        <f>IFERROR(VLOOKUP(C40,t3_ML_1311!$C$1:$E$42,3,FALSE),"Pas de tentative")</f>
        <v>Pas de tentative</v>
      </c>
      <c r="G40" s="6" t="str">
        <f>IFERROR(VLOOKUP(C40,t4_ML_1811!$D$1:$F$27,3,FALSE),"Pas de tentative")</f>
        <v>Pas de tentative</v>
      </c>
      <c r="H40" s="6">
        <f>IFERROR(VLOOKUP(C40,t5_ML_2511!$C$1:$E$18,3,FALSE),"Pas de tentative")</f>
        <v>8</v>
      </c>
      <c r="I40" s="6" t="str">
        <f>IFERROR(VLOOKUP(C40,ml_spé!$C$1:$E$4,3,FALSE),"Pas de tentative")</f>
        <v>Pas de tentative</v>
      </c>
      <c r="J40" s="6">
        <f>IFERROR(VLOOKUP(C40,t6_ML_0212!$C$1:$E$11,3,FALSE),"Pas de tentative")</f>
        <v>7</v>
      </c>
      <c r="K40" s="6">
        <f t="shared" si="1"/>
        <v>8</v>
      </c>
      <c r="L40" s="5" t="str" cm="1">
        <f t="array" ref="L40">_xlfn.IFS(K40&lt;10,"Pas validé",K40&gt;=10,"Validé")</f>
        <v>Pas validé</v>
      </c>
    </row>
    <row r="41" spans="1:12" x14ac:dyDescent="0.25">
      <c r="A41" s="5" t="s">
        <v>286</v>
      </c>
      <c r="B41" s="5" t="s">
        <v>285</v>
      </c>
      <c r="C41" s="5" t="str">
        <f t="shared" si="0"/>
        <v>FAUCHERMartin</v>
      </c>
      <c r="D41" s="6">
        <f>IFERROR(VLOOKUP(C41,t1_ML_2310!$C$1:$E$111,3,FALSE),"Pas de tentative")</f>
        <v>9.5</v>
      </c>
      <c r="E41" s="6">
        <f>IFERROR(VLOOKUP(C41,t2_ML_0411!$C$1:$E$51,3,FALSE),"Pas de tentative")</f>
        <v>7</v>
      </c>
      <c r="F41" s="6">
        <f>IFERROR(VLOOKUP(C41,t3_ML_1311!$C$1:$E$42,3,FALSE),"Pas de tentative")</f>
        <v>11.5</v>
      </c>
      <c r="G41" s="6" t="str">
        <f>IFERROR(VLOOKUP(C41,t4_ML_1811!$D$1:$F$27,3,FALSE),"Pas de tentative")</f>
        <v>Pas de tentative</v>
      </c>
      <c r="H41" s="6" t="str">
        <f>IFERROR(VLOOKUP(C41,t5_ML_2511!$C$1:$E$18,3,FALSE),"Pas de tentative")</f>
        <v>Pas de tentative</v>
      </c>
      <c r="I41" s="6" t="str">
        <f>IFERROR(VLOOKUP(C41,ml_spé!$C$1:$E$4,3,FALSE),"Pas de tentative")</f>
        <v>Pas de tentative</v>
      </c>
      <c r="J41" s="6" t="str">
        <f>IFERROR(VLOOKUP(C41,t6_ML_0212!$C$1:$E$11,3,FALSE),"Pas de tentative")</f>
        <v>Pas de tentative</v>
      </c>
      <c r="K41" s="6">
        <f t="shared" si="1"/>
        <v>11.5</v>
      </c>
      <c r="L41" s="5" t="str" cm="1">
        <f t="array" ref="L41">_xlfn.IFS(K41&lt;10,"Pas validé",K41&gt;=10,"Validé")</f>
        <v>Validé</v>
      </c>
    </row>
    <row r="42" spans="1:12" x14ac:dyDescent="0.25">
      <c r="A42" s="5" t="s">
        <v>146</v>
      </c>
      <c r="B42" s="5" t="s">
        <v>171</v>
      </c>
      <c r="C42" s="5" t="str">
        <f t="shared" si="0"/>
        <v>FONDMaxime</v>
      </c>
      <c r="D42" s="6">
        <f>IFERROR(VLOOKUP(C42,t1_ML_2310!$C$1:$E$111,3,FALSE),"Pas de tentative")</f>
        <v>6</v>
      </c>
      <c r="E42" s="6" t="str">
        <f>IFERROR(VLOOKUP(C42,t2_ML_0411!$C$1:$E$51,3,FALSE),"Pas de tentative")</f>
        <v>Pas de tentative</v>
      </c>
      <c r="F42" s="6">
        <f>IFERROR(VLOOKUP(C42,t3_ML_1311!$C$1:$E$42,3,FALSE),"Pas de tentative")</f>
        <v>12</v>
      </c>
      <c r="G42" s="6" t="str">
        <f>IFERROR(VLOOKUP(C42,t4_ML_1811!$D$1:$F$27,3,FALSE),"Pas de tentative")</f>
        <v>Pas de tentative</v>
      </c>
      <c r="H42" s="6" t="str">
        <f>IFERROR(VLOOKUP(C42,t5_ML_2511!$C$1:$E$18,3,FALSE),"Pas de tentative")</f>
        <v>Pas de tentative</v>
      </c>
      <c r="I42" s="6" t="str">
        <f>IFERROR(VLOOKUP(C42,ml_spé!$C$1:$E$4,3,FALSE),"Pas de tentative")</f>
        <v>Pas de tentative</v>
      </c>
      <c r="J42" s="6" t="str">
        <f>IFERROR(VLOOKUP(C42,t6_ML_0212!$C$1:$E$11,3,FALSE),"Pas de tentative")</f>
        <v>Pas de tentative</v>
      </c>
      <c r="K42" s="6">
        <f t="shared" si="1"/>
        <v>12</v>
      </c>
      <c r="L42" s="5" t="str" cm="1">
        <f t="array" ref="L42">_xlfn.IFS(K42&lt;10,"Pas validé",K42&gt;=10,"Validé")</f>
        <v>Validé</v>
      </c>
    </row>
    <row r="43" spans="1:12" x14ac:dyDescent="0.25">
      <c r="A43" s="5" t="s">
        <v>309</v>
      </c>
      <c r="B43" s="5" t="s">
        <v>308</v>
      </c>
      <c r="C43" s="5" t="str">
        <f t="shared" si="0"/>
        <v>FRIBOULETAdrien</v>
      </c>
      <c r="D43" s="6">
        <f>IFERROR(VLOOKUP(C43,t1_ML_2310!$C$1:$E$111,3,FALSE),"Pas de tentative")</f>
        <v>20</v>
      </c>
      <c r="E43" s="6" t="str">
        <f>IFERROR(VLOOKUP(C43,t2_ML_0411!$C$1:$E$51,3,FALSE),"Pas de tentative")</f>
        <v>Pas de tentative</v>
      </c>
      <c r="F43" s="6" t="str">
        <f>IFERROR(VLOOKUP(C43,t3_ML_1311!$C$1:$E$42,3,FALSE),"Pas de tentative")</f>
        <v>Pas de tentative</v>
      </c>
      <c r="G43" s="6" t="str">
        <f>IFERROR(VLOOKUP(C43,t4_ML_1811!$D$1:$F$27,3,FALSE),"Pas de tentative")</f>
        <v>Pas de tentative</v>
      </c>
      <c r="H43" s="6" t="str">
        <f>IFERROR(VLOOKUP(C43,t5_ML_2511!$C$1:$E$18,3,FALSE),"Pas de tentative")</f>
        <v>Pas de tentative</v>
      </c>
      <c r="I43" s="6" t="str">
        <f>IFERROR(VLOOKUP(C43,ml_spé!$C$1:$E$4,3,FALSE),"Pas de tentative")</f>
        <v>Pas de tentative</v>
      </c>
      <c r="J43" s="6" t="str">
        <f>IFERROR(VLOOKUP(C43,t6_ML_0212!$C$1:$E$11,3,FALSE),"Pas de tentative")</f>
        <v>Pas de tentative</v>
      </c>
      <c r="K43" s="6">
        <f t="shared" si="1"/>
        <v>20</v>
      </c>
      <c r="L43" s="5" t="str" cm="1">
        <f t="array" ref="L43">_xlfn.IFS(K43&lt;10,"Pas validé",K43&gt;=10,"Validé")</f>
        <v>Validé</v>
      </c>
    </row>
    <row r="44" spans="1:12" x14ac:dyDescent="0.25">
      <c r="A44" s="5" t="s">
        <v>301</v>
      </c>
      <c r="B44" s="5" t="s">
        <v>300</v>
      </c>
      <c r="C44" s="5" t="str">
        <f t="shared" si="0"/>
        <v>GANGNITOCassandre</v>
      </c>
      <c r="D44" s="6">
        <f>IFERROR(VLOOKUP(C44,t1_ML_2310!$C$1:$E$111,3,FALSE),"Pas de tentative")</f>
        <v>4.5</v>
      </c>
      <c r="E44" s="6">
        <f>IFERROR(VLOOKUP(C44,t2_ML_0411!$C$1:$E$51,3,FALSE),"Pas de tentative")</f>
        <v>8.5</v>
      </c>
      <c r="F44" s="6" t="str">
        <f>IFERROR(VLOOKUP(C44,t3_ML_1311!$C$1:$E$42,3,FALSE),"Pas de tentative")</f>
        <v>Pas de tentative</v>
      </c>
      <c r="G44" s="6">
        <f>IFERROR(VLOOKUP(C44,t4_ML_1811!$D$1:$F$27,3,FALSE),"Pas de tentative")</f>
        <v>3</v>
      </c>
      <c r="H44" s="6">
        <f>IFERROR(VLOOKUP(C44,t5_ML_2511!$C$1:$E$18,3,FALSE),"Pas de tentative")</f>
        <v>7.5</v>
      </c>
      <c r="I44" s="6">
        <f>IFERROR(VLOOKUP(C44,ml_spé!$C$1:$E$4,3,FALSE),"Pas de tentative")</f>
        <v>18</v>
      </c>
      <c r="J44" s="6" t="str">
        <f>IFERROR(VLOOKUP(C44,t6_ML_0212!$C$1:$E$11,3,FALSE),"Pas de tentative")</f>
        <v>Pas de tentative</v>
      </c>
      <c r="K44" s="6">
        <f t="shared" si="1"/>
        <v>18</v>
      </c>
      <c r="L44" s="5" t="str" cm="1">
        <f t="array" ref="L44">_xlfn.IFS(K44&lt;10,"Pas validé",K44&gt;=10,"Validé")</f>
        <v>Validé</v>
      </c>
    </row>
    <row r="45" spans="1:12" x14ac:dyDescent="0.25">
      <c r="A45" s="5" t="s">
        <v>221</v>
      </c>
      <c r="B45" s="5" t="s">
        <v>220</v>
      </c>
      <c r="C45" s="5" t="str">
        <f t="shared" si="0"/>
        <v>GARROTMathis</v>
      </c>
      <c r="D45" s="6">
        <f>IFERROR(VLOOKUP(C45,t1_ML_2310!$C$1:$E$111,3,FALSE),"Pas de tentative")</f>
        <v>8</v>
      </c>
      <c r="E45" s="6">
        <f>IFERROR(VLOOKUP(C45,t2_ML_0411!$C$1:$E$51,3,FALSE),"Pas de tentative")</f>
        <v>2</v>
      </c>
      <c r="F45" s="6">
        <f>IFERROR(VLOOKUP(C45,t3_ML_1311!$C$1:$E$42,3,FALSE),"Pas de tentative")</f>
        <v>11</v>
      </c>
      <c r="G45" s="6" t="str">
        <f>IFERROR(VLOOKUP(C45,t4_ML_1811!$D$1:$F$27,3,FALSE),"Pas de tentative")</f>
        <v>Pas de tentative</v>
      </c>
      <c r="H45" s="6" t="str">
        <f>IFERROR(VLOOKUP(C45,t5_ML_2511!$C$1:$E$18,3,FALSE),"Pas de tentative")</f>
        <v>Pas de tentative</v>
      </c>
      <c r="I45" s="6" t="str">
        <f>IFERROR(VLOOKUP(C45,ml_spé!$C$1:$E$4,3,FALSE),"Pas de tentative")</f>
        <v>Pas de tentative</v>
      </c>
      <c r="J45" s="6" t="str">
        <f>IFERROR(VLOOKUP(C45,t6_ML_0212!$C$1:$E$11,3,FALSE),"Pas de tentative")</f>
        <v>Pas de tentative</v>
      </c>
      <c r="K45" s="6">
        <f t="shared" si="1"/>
        <v>11</v>
      </c>
      <c r="L45" s="5" t="str" cm="1">
        <f t="array" ref="L45">_xlfn.IFS(K45&lt;10,"Pas validé",K45&gt;=10,"Validé")</f>
        <v>Validé</v>
      </c>
    </row>
    <row r="46" spans="1:12" x14ac:dyDescent="0.25">
      <c r="A46" s="5" t="s">
        <v>146</v>
      </c>
      <c r="B46" s="5" t="s">
        <v>169</v>
      </c>
      <c r="C46" s="5" t="str">
        <f t="shared" si="0"/>
        <v>GAVOISMaxime</v>
      </c>
      <c r="D46" s="6">
        <f>IFERROR(VLOOKUP(C46,t1_ML_2310!$C$1:$E$111,3,FALSE),"Pas de tentative")</f>
        <v>5</v>
      </c>
      <c r="E46" s="6" t="str">
        <f>IFERROR(VLOOKUP(C46,t2_ML_0411!$C$1:$E$51,3,FALSE),"Pas de tentative")</f>
        <v>Pas de tentative</v>
      </c>
      <c r="F46" s="6" t="str">
        <f>IFERROR(VLOOKUP(C46,t3_ML_1311!$C$1:$E$42,3,FALSE),"Pas de tentative")</f>
        <v>Pas de tentative</v>
      </c>
      <c r="G46" s="6">
        <f>IFERROR(VLOOKUP(C46,t4_ML_1811!$D$1:$F$27,3,FALSE),"Pas de tentative")</f>
        <v>8</v>
      </c>
      <c r="H46" s="6">
        <f>IFERROR(VLOOKUP(C46,t5_ML_2511!$C$1:$E$18,3,FALSE),"Pas de tentative")</f>
        <v>10.5</v>
      </c>
      <c r="I46" s="6" t="str">
        <f>IFERROR(VLOOKUP(C46,ml_spé!$C$1:$E$4,3,FALSE),"Pas de tentative")</f>
        <v>Pas de tentative</v>
      </c>
      <c r="J46" s="6" t="str">
        <f>IFERROR(VLOOKUP(C46,t6_ML_0212!$C$1:$E$11,3,FALSE),"Pas de tentative")</f>
        <v>Pas de tentative</v>
      </c>
      <c r="K46" s="6">
        <f t="shared" si="1"/>
        <v>10.5</v>
      </c>
      <c r="L46" s="5" t="str" cm="1">
        <f t="array" ref="L46">_xlfn.IFS(K46&lt;10,"Pas validé",K46&gt;=10,"Validé")</f>
        <v>Validé</v>
      </c>
    </row>
    <row r="47" spans="1:12" x14ac:dyDescent="0.25">
      <c r="A47" s="5" t="s">
        <v>256</v>
      </c>
      <c r="B47" s="5" t="s">
        <v>255</v>
      </c>
      <c r="C47" s="5" t="str">
        <f t="shared" si="0"/>
        <v>GRISLAINThomas</v>
      </c>
      <c r="D47" s="6">
        <f>IFERROR(VLOOKUP(C47,t1_ML_2310!$C$1:$E$111,3,FALSE),"Pas de tentative")</f>
        <v>17</v>
      </c>
      <c r="E47" s="6" t="str">
        <f>IFERROR(VLOOKUP(C47,t2_ML_0411!$C$1:$E$51,3,FALSE),"Pas de tentative")</f>
        <v>Pas de tentative</v>
      </c>
      <c r="F47" s="6" t="str">
        <f>IFERROR(VLOOKUP(C47,t3_ML_1311!$C$1:$E$42,3,FALSE),"Pas de tentative")</f>
        <v>Pas de tentative</v>
      </c>
      <c r="G47" s="6" t="str">
        <f>IFERROR(VLOOKUP(C47,t4_ML_1811!$D$1:$F$27,3,FALSE),"Pas de tentative")</f>
        <v>Pas de tentative</v>
      </c>
      <c r="H47" s="6" t="str">
        <f>IFERROR(VLOOKUP(C47,t5_ML_2511!$C$1:$E$18,3,FALSE),"Pas de tentative")</f>
        <v>Pas de tentative</v>
      </c>
      <c r="I47" s="6" t="str">
        <f>IFERROR(VLOOKUP(C47,ml_spé!$C$1:$E$4,3,FALSE),"Pas de tentative")</f>
        <v>Pas de tentative</v>
      </c>
      <c r="J47" s="6" t="str">
        <f>IFERROR(VLOOKUP(C47,t6_ML_0212!$C$1:$E$11,3,FALSE),"Pas de tentative")</f>
        <v>Pas de tentative</v>
      </c>
      <c r="K47" s="6">
        <f t="shared" si="1"/>
        <v>17</v>
      </c>
      <c r="L47" s="5" t="str" cm="1">
        <f t="array" ref="L47">_xlfn.IFS(K47&lt;10,"Pas validé",K47&gt;=10,"Validé")</f>
        <v>Validé</v>
      </c>
    </row>
    <row r="48" spans="1:12" x14ac:dyDescent="0.25">
      <c r="A48" s="5" t="s">
        <v>178</v>
      </c>
      <c r="B48" s="5" t="s">
        <v>177</v>
      </c>
      <c r="C48" s="5" t="str">
        <f t="shared" si="0"/>
        <v>GUIBERTPierre</v>
      </c>
      <c r="D48" s="6">
        <f>IFERROR(VLOOKUP(C48,t1_ML_2310!$C$1:$E$111,3,FALSE),"Pas de tentative")</f>
        <v>11</v>
      </c>
      <c r="E48" s="6" t="str">
        <f>IFERROR(VLOOKUP(C48,t2_ML_0411!$C$1:$E$51,3,FALSE),"Pas de tentative")</f>
        <v>Pas de tentative</v>
      </c>
      <c r="F48" s="6" t="str">
        <f>IFERROR(VLOOKUP(C48,t3_ML_1311!$C$1:$E$42,3,FALSE),"Pas de tentative")</f>
        <v>Pas de tentative</v>
      </c>
      <c r="G48" s="6">
        <f>IFERROR(VLOOKUP(C48,t4_ML_1811!$D$1:$F$27,3,FALSE),"Pas de tentative")</f>
        <v>16</v>
      </c>
      <c r="H48" s="6" t="str">
        <f>IFERROR(VLOOKUP(C48,t5_ML_2511!$C$1:$E$18,3,FALSE),"Pas de tentative")</f>
        <v>Pas de tentative</v>
      </c>
      <c r="I48" s="6" t="str">
        <f>IFERROR(VLOOKUP(C48,ml_spé!$C$1:$E$4,3,FALSE),"Pas de tentative")</f>
        <v>Pas de tentative</v>
      </c>
      <c r="J48" s="6" t="str">
        <f>IFERROR(VLOOKUP(C48,t6_ML_0212!$C$1:$E$11,3,FALSE),"Pas de tentative")</f>
        <v>Pas de tentative</v>
      </c>
      <c r="K48" s="6">
        <f t="shared" si="1"/>
        <v>16</v>
      </c>
      <c r="L48" s="5" t="str" cm="1">
        <f t="array" ref="L48">_xlfn.IFS(K48&lt;10,"Pas validé",K48&gt;=10,"Validé")</f>
        <v>Validé</v>
      </c>
    </row>
    <row r="49" spans="1:12" x14ac:dyDescent="0.25">
      <c r="A49" s="7" t="s">
        <v>41</v>
      </c>
      <c r="B49" s="7" t="s">
        <v>531</v>
      </c>
      <c r="C49" s="7" t="str">
        <f t="shared" si="0"/>
        <v>GUIDICELLIValentin</v>
      </c>
      <c r="D49" s="55" t="str">
        <f>IFERROR(VLOOKUP(C49,t1_ML_2310!$C$1:$E$111,3,FALSE),"Pas de tentative")</f>
        <v>Pas de tentative</v>
      </c>
      <c r="E49" s="55" t="str">
        <f>IFERROR(VLOOKUP(C49,t2_ML_0411!$C$1:$E$51,3,FALSE),"Pas de tentative")</f>
        <v>Pas de tentative</v>
      </c>
      <c r="F49" s="55" t="str">
        <f>IFERROR(VLOOKUP(C49,t3_ML_1311!$C$1:$E$42,3,FALSE),"Pas de tentative")</f>
        <v>Pas de tentative</v>
      </c>
      <c r="G49" s="55" t="str">
        <f>IFERROR(VLOOKUP(C49,t4_ML_1811!$D$1:$F$27,3,FALSE),"Pas de tentative")</f>
        <v>Pas de tentative</v>
      </c>
      <c r="H49" s="55" t="str">
        <f>IFERROR(VLOOKUP(C49,t5_ML_2511!$C$1:$E$18,3,FALSE),"Pas de tentative")</f>
        <v>Pas de tentative</v>
      </c>
      <c r="I49" s="6" t="str">
        <f>IFERROR(VLOOKUP(C49,ml_spé!$C$1:$E$4,3,FALSE),"Pas de tentative")</f>
        <v>Pas de tentative</v>
      </c>
      <c r="J49" s="6" t="str">
        <f>IFERROR(VLOOKUP(C49,t6_ML_0212!$C$1:$E$11,3,FALSE),"Pas de tentative")</f>
        <v>Pas de tentative</v>
      </c>
      <c r="K49" s="6">
        <f t="shared" si="1"/>
        <v>0</v>
      </c>
      <c r="L49" s="5" t="str" cm="1">
        <f t="array" ref="L49">_xlfn.IFS(K49&lt;10,"Pas validé",K49&gt;=10,"Validé")</f>
        <v>Pas validé</v>
      </c>
    </row>
    <row r="50" spans="1:12" x14ac:dyDescent="0.25">
      <c r="A50" s="5" t="s">
        <v>275</v>
      </c>
      <c r="B50" s="5" t="s">
        <v>274</v>
      </c>
      <c r="C50" s="5" t="str">
        <f t="shared" si="0"/>
        <v>GUITTARDClementine</v>
      </c>
      <c r="D50" s="6">
        <f>IFERROR(VLOOKUP(C50,t1_ML_2310!$C$1:$E$111,3,FALSE),"Pas de tentative")</f>
        <v>10</v>
      </c>
      <c r="E50" s="6" t="str">
        <f>IFERROR(VLOOKUP(C50,t2_ML_0411!$C$1:$E$51,3,FALSE),"Pas de tentative")</f>
        <v>Pas de tentative</v>
      </c>
      <c r="F50" s="6" t="str">
        <f>IFERROR(VLOOKUP(C50,t3_ML_1311!$C$1:$E$42,3,FALSE),"Pas de tentative")</f>
        <v>Pas de tentative</v>
      </c>
      <c r="G50" s="6" t="str">
        <f>IFERROR(VLOOKUP(C50,t4_ML_1811!$D$1:$F$27,3,FALSE),"Pas de tentative")</f>
        <v>Pas de tentative</v>
      </c>
      <c r="H50" s="6" t="str">
        <f>IFERROR(VLOOKUP(C50,t5_ML_2511!$C$1:$E$18,3,FALSE),"Pas de tentative")</f>
        <v>Pas de tentative</v>
      </c>
      <c r="I50" s="6" t="str">
        <f>IFERROR(VLOOKUP(C50,ml_spé!$C$1:$E$4,3,FALSE),"Pas de tentative")</f>
        <v>Pas de tentative</v>
      </c>
      <c r="J50" s="6" t="str">
        <f>IFERROR(VLOOKUP(C50,t6_ML_0212!$C$1:$E$11,3,FALSE),"Pas de tentative")</f>
        <v>Pas de tentative</v>
      </c>
      <c r="K50" s="6">
        <f t="shared" si="1"/>
        <v>10</v>
      </c>
      <c r="L50" s="5" t="str" cm="1">
        <f t="array" ref="L50">_xlfn.IFS(K50&lt;10,"Pas validé",K50&gt;=10,"Validé")</f>
        <v>Validé</v>
      </c>
    </row>
    <row r="51" spans="1:12" x14ac:dyDescent="0.25">
      <c r="A51" s="5" t="s">
        <v>261</v>
      </c>
      <c r="B51" s="5" t="s">
        <v>260</v>
      </c>
      <c r="C51" s="5" t="str">
        <f t="shared" si="0"/>
        <v>HAJJARTheodore</v>
      </c>
      <c r="D51" s="6">
        <f>IFERROR(VLOOKUP(C51,t1_ML_2310!$C$1:$E$111,3,FALSE),"Pas de tentative")</f>
        <v>16</v>
      </c>
      <c r="E51" s="6" t="str">
        <f>IFERROR(VLOOKUP(C51,t2_ML_0411!$C$1:$E$51,3,FALSE),"Pas de tentative")</f>
        <v>Pas de tentative</v>
      </c>
      <c r="F51" s="6" t="str">
        <f>IFERROR(VLOOKUP(C51,t3_ML_1311!$C$1:$E$42,3,FALSE),"Pas de tentative")</f>
        <v>Pas de tentative</v>
      </c>
      <c r="G51" s="6" t="str">
        <f>IFERROR(VLOOKUP(C51,t4_ML_1811!$D$1:$F$27,3,FALSE),"Pas de tentative")</f>
        <v>Pas de tentative</v>
      </c>
      <c r="H51" s="6" t="str">
        <f>IFERROR(VLOOKUP(C51,t5_ML_2511!$C$1:$E$18,3,FALSE),"Pas de tentative")</f>
        <v>Pas de tentative</v>
      </c>
      <c r="I51" s="6" t="str">
        <f>IFERROR(VLOOKUP(C51,ml_spé!$C$1:$E$4,3,FALSE),"Pas de tentative")</f>
        <v>Pas de tentative</v>
      </c>
      <c r="J51" s="6" t="str">
        <f>IFERROR(VLOOKUP(C51,t6_ML_0212!$C$1:$E$11,3,FALSE),"Pas de tentative")</f>
        <v>Pas de tentative</v>
      </c>
      <c r="K51" s="6">
        <f t="shared" si="1"/>
        <v>16</v>
      </c>
      <c r="L51" s="5" t="str" cm="1">
        <f t="array" ref="L51">_xlfn.IFS(K51&lt;10,"Pas validé",K51&gt;=10,"Validé")</f>
        <v>Validé</v>
      </c>
    </row>
    <row r="52" spans="1:12" x14ac:dyDescent="0.25">
      <c r="A52" s="5" t="s">
        <v>306</v>
      </c>
      <c r="B52" s="5" t="s">
        <v>305</v>
      </c>
      <c r="C52" s="5" t="str">
        <f t="shared" si="0"/>
        <v>HARDYLouis</v>
      </c>
      <c r="D52" s="6">
        <f>IFERROR(VLOOKUP(C52,t1_ML_2310!$C$1:$E$111,3,FALSE),"Pas de tentative")</f>
        <v>8</v>
      </c>
      <c r="E52" s="6" t="str">
        <f>IFERROR(VLOOKUP(C52,t2_ML_0411!$C$1:$E$51,3,FALSE),"Pas de tentative")</f>
        <v>Pas de tentative</v>
      </c>
      <c r="F52" s="6">
        <f>IFERROR(VLOOKUP(C52,t3_ML_1311!$C$1:$E$42,3,FALSE),"Pas de tentative")</f>
        <v>9.5</v>
      </c>
      <c r="G52" s="6" t="str">
        <f>IFERROR(VLOOKUP(C52,t4_ML_1811!$D$1:$F$27,3,FALSE),"Pas de tentative")</f>
        <v>Pas de tentative</v>
      </c>
      <c r="H52" s="6" t="str">
        <f>IFERROR(VLOOKUP(C52,t5_ML_2511!$C$1:$E$18,3,FALSE),"Pas de tentative")</f>
        <v>Pas de tentative</v>
      </c>
      <c r="I52" s="6" t="str">
        <f>IFERROR(VLOOKUP(C52,ml_spé!$C$1:$E$4,3,FALSE),"Pas de tentative")</f>
        <v>Pas de tentative</v>
      </c>
      <c r="J52" s="6">
        <f>IFERROR(VLOOKUP(C52,t6_ML_0212!$C$1:$E$11,3,FALSE),"Pas de tentative")</f>
        <v>7</v>
      </c>
      <c r="K52" s="6">
        <f t="shared" si="1"/>
        <v>9.5</v>
      </c>
      <c r="L52" s="5" t="str" cm="1">
        <f t="array" ref="L52">_xlfn.IFS(K52&lt;10,"Pas validé",K52&gt;=10,"Validé")</f>
        <v>Pas validé</v>
      </c>
    </row>
    <row r="53" spans="1:12" x14ac:dyDescent="0.25">
      <c r="A53" s="5" t="s">
        <v>202</v>
      </c>
      <c r="B53" s="5" t="s">
        <v>201</v>
      </c>
      <c r="C53" s="5" t="str">
        <f t="shared" si="0"/>
        <v>HARIR-FOROUCHAugustin</v>
      </c>
      <c r="D53" s="6">
        <f>IFERROR(VLOOKUP(C53,t1_ML_2310!$C$1:$E$111,3,FALSE),"Pas de tentative")</f>
        <v>3</v>
      </c>
      <c r="E53" s="6">
        <f>IFERROR(VLOOKUP(C53,t2_ML_0411!$C$1:$E$51,3,FALSE),"Pas de tentative")</f>
        <v>9.5</v>
      </c>
      <c r="F53" s="6">
        <f>IFERROR(VLOOKUP(C53,t3_ML_1311!$C$1:$E$42,3,FALSE),"Pas de tentative")</f>
        <v>4</v>
      </c>
      <c r="G53" s="6">
        <f>IFERROR(VLOOKUP(C53,t4_ML_1811!$D$1:$F$27,3,FALSE),"Pas de tentative")</f>
        <v>13.5</v>
      </c>
      <c r="H53" s="6" t="str">
        <f>IFERROR(VLOOKUP(C53,t5_ML_2511!$C$1:$E$18,3,FALSE),"Pas de tentative")</f>
        <v>Pas de tentative</v>
      </c>
      <c r="I53" s="6" t="str">
        <f>IFERROR(VLOOKUP(C53,ml_spé!$C$1:$E$4,3,FALSE),"Pas de tentative")</f>
        <v>Pas de tentative</v>
      </c>
      <c r="J53" s="6" t="str">
        <f>IFERROR(VLOOKUP(C53,t6_ML_0212!$C$1:$E$11,3,FALSE),"Pas de tentative")</f>
        <v>Pas de tentative</v>
      </c>
      <c r="K53" s="6">
        <f t="shared" si="1"/>
        <v>13.5</v>
      </c>
      <c r="L53" s="5" t="str" cm="1">
        <f t="array" ref="L53">_xlfn.IFS(K53&lt;10,"Pas validé",K53&gt;=10,"Validé")</f>
        <v>Validé</v>
      </c>
    </row>
    <row r="54" spans="1:12" x14ac:dyDescent="0.25">
      <c r="A54" s="5" t="s">
        <v>229</v>
      </c>
      <c r="B54" s="5" t="s">
        <v>228</v>
      </c>
      <c r="C54" s="5" t="str">
        <f t="shared" si="0"/>
        <v>HENINLou</v>
      </c>
      <c r="D54" s="6">
        <f>IFERROR(VLOOKUP(C54,t1_ML_2310!$C$1:$E$111,3,FALSE),"Pas de tentative")</f>
        <v>11.5</v>
      </c>
      <c r="E54" s="6" t="str">
        <f>IFERROR(VLOOKUP(C54,t2_ML_0411!$C$1:$E$51,3,FALSE),"Pas de tentative")</f>
        <v>Pas de tentative</v>
      </c>
      <c r="F54" s="6" t="str">
        <f>IFERROR(VLOOKUP(C54,t3_ML_1311!$C$1:$E$42,3,FALSE),"Pas de tentative")</f>
        <v>Pas de tentative</v>
      </c>
      <c r="G54" s="6" t="str">
        <f>IFERROR(VLOOKUP(C54,t4_ML_1811!$D$1:$F$27,3,FALSE),"Pas de tentative")</f>
        <v>Pas de tentative</v>
      </c>
      <c r="H54" s="6" t="str">
        <f>IFERROR(VLOOKUP(C54,t5_ML_2511!$C$1:$E$18,3,FALSE),"Pas de tentative")</f>
        <v>Pas de tentative</v>
      </c>
      <c r="I54" s="6" t="str">
        <f>IFERROR(VLOOKUP(C54,ml_spé!$C$1:$E$4,3,FALSE),"Pas de tentative")</f>
        <v>Pas de tentative</v>
      </c>
      <c r="J54" s="6" t="str">
        <f>IFERROR(VLOOKUP(C54,t6_ML_0212!$C$1:$E$11,3,FALSE),"Pas de tentative")</f>
        <v>Pas de tentative</v>
      </c>
      <c r="K54" s="6">
        <f t="shared" si="1"/>
        <v>11.5</v>
      </c>
      <c r="L54" s="5" t="str" cm="1">
        <f t="array" ref="L54">_xlfn.IFS(K54&lt;10,"Pas validé",K54&gt;=10,"Validé")</f>
        <v>Validé</v>
      </c>
    </row>
    <row r="55" spans="1:12" x14ac:dyDescent="0.25">
      <c r="A55" s="5" t="s">
        <v>253</v>
      </c>
      <c r="B55" s="5" t="s">
        <v>252</v>
      </c>
      <c r="C55" s="5" t="str">
        <f t="shared" si="0"/>
        <v>HERMANTAnaelle</v>
      </c>
      <c r="D55" s="6">
        <f>IFERROR(VLOOKUP(C55,t1_ML_2310!$C$1:$E$111,3,FALSE),"Pas de tentative")</f>
        <v>5</v>
      </c>
      <c r="E55" s="6">
        <f>IFERROR(VLOOKUP(C55,t2_ML_0411!$C$1:$E$51,3,FALSE),"Pas de tentative")</f>
        <v>8.5</v>
      </c>
      <c r="F55" s="6">
        <f>IFERROR(VLOOKUP(C55,t3_ML_1311!$C$1:$E$42,3,FALSE),"Pas de tentative")</f>
        <v>7.5</v>
      </c>
      <c r="G55" s="6">
        <f>IFERROR(VLOOKUP(C55,t4_ML_1811!$D$1:$F$27,3,FALSE),"Pas de tentative")</f>
        <v>8.5</v>
      </c>
      <c r="H55" s="6">
        <f>IFERROR(VLOOKUP(C55,t5_ML_2511!$C$1:$E$18,3,FALSE),"Pas de tentative")</f>
        <v>8</v>
      </c>
      <c r="I55" s="6" t="str">
        <f>IFERROR(VLOOKUP(C55,ml_spé!$C$1:$E$4,3,FALSE),"Pas de tentative")</f>
        <v>Pas de tentative</v>
      </c>
      <c r="J55" s="6">
        <f>IFERROR(VLOOKUP(C55,t6_ML_0212!$C$1:$E$11,3,FALSE),"Pas de tentative")</f>
        <v>5</v>
      </c>
      <c r="K55" s="6">
        <f t="shared" si="1"/>
        <v>8.5</v>
      </c>
      <c r="L55" s="5" t="str" cm="1">
        <f t="array" ref="L55">_xlfn.IFS(K55&lt;10,"Pas validé",K55&gt;=10,"Validé")</f>
        <v>Pas validé</v>
      </c>
    </row>
    <row r="56" spans="1:12" x14ac:dyDescent="0.25">
      <c r="A56" s="5" t="s">
        <v>235</v>
      </c>
      <c r="B56" s="5" t="s">
        <v>234</v>
      </c>
      <c r="C56" s="5" t="str">
        <f t="shared" si="0"/>
        <v>HUBERTRonan</v>
      </c>
      <c r="D56" s="6">
        <f>IFERROR(VLOOKUP(C56,t1_ML_2310!$C$1:$E$111,3,FALSE),"Pas de tentative")</f>
        <v>6</v>
      </c>
      <c r="E56" s="6">
        <f>IFERROR(VLOOKUP(C56,t2_ML_0411!$C$1:$E$51,3,FALSE),"Pas de tentative")</f>
        <v>3</v>
      </c>
      <c r="F56" s="6">
        <f>IFERROR(VLOOKUP(C56,t3_ML_1311!$C$1:$E$42,3,FALSE),"Pas de tentative")</f>
        <v>14.5</v>
      </c>
      <c r="G56" s="6" t="str">
        <f>IFERROR(VLOOKUP(C56,t4_ML_1811!$D$1:$F$27,3,FALSE),"Pas de tentative")</f>
        <v>Pas de tentative</v>
      </c>
      <c r="H56" s="6" t="str">
        <f>IFERROR(VLOOKUP(C56,t5_ML_2511!$C$1:$E$18,3,FALSE),"Pas de tentative")</f>
        <v>Pas de tentative</v>
      </c>
      <c r="I56" s="6" t="str">
        <f>IFERROR(VLOOKUP(C56,ml_spé!$C$1:$E$4,3,FALSE),"Pas de tentative")</f>
        <v>Pas de tentative</v>
      </c>
      <c r="J56" s="6" t="str">
        <f>IFERROR(VLOOKUP(C56,t6_ML_0212!$C$1:$E$11,3,FALSE),"Pas de tentative")</f>
        <v>Pas de tentative</v>
      </c>
      <c r="K56" s="6">
        <f t="shared" si="1"/>
        <v>14.5</v>
      </c>
      <c r="L56" s="5" t="str" cm="1">
        <f t="array" ref="L56">_xlfn.IFS(K56&lt;10,"Pas validé",K56&gt;=10,"Validé")</f>
        <v>Validé</v>
      </c>
    </row>
    <row r="57" spans="1:12" x14ac:dyDescent="0.25">
      <c r="A57" s="5" t="s">
        <v>247</v>
      </c>
      <c r="B57" s="5" t="s">
        <v>246</v>
      </c>
      <c r="C57" s="5" t="str">
        <f t="shared" si="0"/>
        <v>KIMOUIllary Marie-Madeleine Maguylle</v>
      </c>
      <c r="D57" s="6">
        <f>IFERROR(VLOOKUP(C57,t1_ML_2310!$C$1:$E$111,3,FALSE),"Pas de tentative")</f>
        <v>15.5</v>
      </c>
      <c r="E57" s="6" t="str">
        <f>IFERROR(VLOOKUP(C57,t2_ML_0411!$C$1:$E$51,3,FALSE),"Pas de tentative")</f>
        <v>Pas de tentative</v>
      </c>
      <c r="F57" s="6" t="str">
        <f>IFERROR(VLOOKUP(C57,t3_ML_1311!$C$1:$E$42,3,FALSE),"Pas de tentative")</f>
        <v>Pas de tentative</v>
      </c>
      <c r="G57" s="6" t="str">
        <f>IFERROR(VLOOKUP(C57,t4_ML_1811!$D$1:$F$27,3,FALSE),"Pas de tentative")</f>
        <v>Pas de tentative</v>
      </c>
      <c r="H57" s="6" t="str">
        <f>IFERROR(VLOOKUP(C57,t5_ML_2511!$C$1:$E$18,3,FALSE),"Pas de tentative")</f>
        <v>Pas de tentative</v>
      </c>
      <c r="I57" s="6" t="str">
        <f>IFERROR(VLOOKUP(C57,ml_spé!$C$1:$E$4,3,FALSE),"Pas de tentative")</f>
        <v>Pas de tentative</v>
      </c>
      <c r="J57" s="6" t="str">
        <f>IFERROR(VLOOKUP(C57,t6_ML_0212!$C$1:$E$11,3,FALSE),"Pas de tentative")</f>
        <v>Pas de tentative</v>
      </c>
      <c r="K57" s="6">
        <f t="shared" si="1"/>
        <v>15.5</v>
      </c>
      <c r="L57" s="5" t="str" cm="1">
        <f t="array" ref="L57">_xlfn.IFS(K57&lt;10,"Pas validé",K57&gt;=10,"Validé")</f>
        <v>Validé</v>
      </c>
    </row>
    <row r="58" spans="1:12" x14ac:dyDescent="0.25">
      <c r="A58" s="5" t="s">
        <v>15</v>
      </c>
      <c r="B58" s="5" t="s">
        <v>14</v>
      </c>
      <c r="C58" s="5" t="str">
        <f t="shared" si="0"/>
        <v>KULESZARobin</v>
      </c>
      <c r="D58" s="6">
        <f>IFERROR(VLOOKUP(C58,t1_ML_2310!$C$1:$E$111,3,FALSE),"Pas de tentative")</f>
        <v>16</v>
      </c>
      <c r="E58" s="6" t="str">
        <f>IFERROR(VLOOKUP(C58,t2_ML_0411!$C$1:$E$51,3,FALSE),"Pas de tentative")</f>
        <v>Pas de tentative</v>
      </c>
      <c r="F58" s="6" t="str">
        <f>IFERROR(VLOOKUP(C58,t3_ML_1311!$C$1:$E$42,3,FALSE),"Pas de tentative")</f>
        <v>Pas de tentative</v>
      </c>
      <c r="G58" s="6" t="str">
        <f>IFERROR(VLOOKUP(C58,t4_ML_1811!$D$1:$F$27,3,FALSE),"Pas de tentative")</f>
        <v>Pas de tentative</v>
      </c>
      <c r="H58" s="6" t="str">
        <f>IFERROR(VLOOKUP(C58,t5_ML_2511!$C$1:$E$18,3,FALSE),"Pas de tentative")</f>
        <v>Pas de tentative</v>
      </c>
      <c r="I58" s="6" t="str">
        <f>IFERROR(VLOOKUP(C58,ml_spé!$C$1:$E$4,3,FALSE),"Pas de tentative")</f>
        <v>Pas de tentative</v>
      </c>
      <c r="J58" s="6" t="str">
        <f>IFERROR(VLOOKUP(C58,t6_ML_0212!$C$1:$E$11,3,FALSE),"Pas de tentative")</f>
        <v>Pas de tentative</v>
      </c>
      <c r="K58" s="6">
        <f t="shared" si="1"/>
        <v>16</v>
      </c>
      <c r="L58" s="5" t="str" cm="1">
        <f t="array" ref="L58">_xlfn.IFS(K58&lt;10,"Pas validé",K58&gt;=10,"Validé")</f>
        <v>Validé</v>
      </c>
    </row>
    <row r="59" spans="1:12" x14ac:dyDescent="0.25">
      <c r="A59" s="5" t="s">
        <v>119</v>
      </c>
      <c r="B59" s="5" t="s">
        <v>118</v>
      </c>
      <c r="C59" s="5" t="str">
        <f t="shared" si="0"/>
        <v>LAMARETony</v>
      </c>
      <c r="D59" s="6">
        <f>IFERROR(VLOOKUP(C59,t1_ML_2310!$C$1:$E$111,3,FALSE),"Pas de tentative")</f>
        <v>20</v>
      </c>
      <c r="E59" s="6" t="str">
        <f>IFERROR(VLOOKUP(C59,t2_ML_0411!$C$1:$E$51,3,FALSE),"Pas de tentative")</f>
        <v>Pas de tentative</v>
      </c>
      <c r="F59" s="6" t="str">
        <f>IFERROR(VLOOKUP(C59,t3_ML_1311!$C$1:$E$42,3,FALSE),"Pas de tentative")</f>
        <v>Pas de tentative</v>
      </c>
      <c r="G59" s="6" t="str">
        <f>IFERROR(VLOOKUP(C59,t4_ML_1811!$D$1:$F$27,3,FALSE),"Pas de tentative")</f>
        <v>Pas de tentative</v>
      </c>
      <c r="H59" s="6" t="str">
        <f>IFERROR(VLOOKUP(C59,t5_ML_2511!$C$1:$E$18,3,FALSE),"Pas de tentative")</f>
        <v>Pas de tentative</v>
      </c>
      <c r="I59" s="6" t="str">
        <f>IFERROR(VLOOKUP(C59,ml_spé!$C$1:$E$4,3,FALSE),"Pas de tentative")</f>
        <v>Pas de tentative</v>
      </c>
      <c r="J59" s="6" t="str">
        <f>IFERROR(VLOOKUP(C59,t6_ML_0212!$C$1:$E$11,3,FALSE),"Pas de tentative")</f>
        <v>Pas de tentative</v>
      </c>
      <c r="K59" s="6">
        <f t="shared" si="1"/>
        <v>20</v>
      </c>
      <c r="L59" s="5" t="str" cm="1">
        <f t="array" ref="L59">_xlfn.IFS(K59&lt;10,"Pas validé",K59&gt;=10,"Validé")</f>
        <v>Validé</v>
      </c>
    </row>
    <row r="60" spans="1:12" x14ac:dyDescent="0.25">
      <c r="A60" s="5" t="s">
        <v>289</v>
      </c>
      <c r="B60" s="5" t="s">
        <v>288</v>
      </c>
      <c r="C60" s="5" t="str">
        <f t="shared" si="0"/>
        <v>LANGLAISAlexis</v>
      </c>
      <c r="D60" s="6">
        <f>IFERROR(VLOOKUP(C60,t1_ML_2310!$C$1:$E$111,3,FALSE),"Pas de tentative")</f>
        <v>5.5</v>
      </c>
      <c r="E60" s="6" t="str">
        <f>IFERROR(VLOOKUP(C60,t2_ML_0411!$C$1:$E$51,3,FALSE),"Pas de tentative")</f>
        <v>Pas de tentative</v>
      </c>
      <c r="F60" s="6" t="str">
        <f>IFERROR(VLOOKUP(C60,t3_ML_1311!$C$1:$E$42,3,FALSE),"Pas de tentative")</f>
        <v>Pas de tentative</v>
      </c>
      <c r="G60" s="6" t="str">
        <f>IFERROR(VLOOKUP(C60,t4_ML_1811!$D$1:$F$27,3,FALSE),"Pas de tentative")</f>
        <v>Pas de tentative</v>
      </c>
      <c r="H60" s="6" t="str">
        <f>IFERROR(VLOOKUP(C60,t5_ML_2511!$C$1:$E$18,3,FALSE),"Pas de tentative")</f>
        <v>Pas de tentative</v>
      </c>
      <c r="I60" s="6" t="str">
        <f>IFERROR(VLOOKUP(C60,ml_spé!$C$1:$E$4,3,FALSE),"Pas de tentative")</f>
        <v>Pas de tentative</v>
      </c>
      <c r="J60" s="6" t="str">
        <f>IFERROR(VLOOKUP(C60,t6_ML_0212!$C$1:$E$11,3,FALSE),"Pas de tentative")</f>
        <v>Pas de tentative</v>
      </c>
      <c r="K60" s="6">
        <f t="shared" si="1"/>
        <v>5.5</v>
      </c>
      <c r="L60" s="5" t="str" cm="1">
        <f t="array" ref="L60">_xlfn.IFS(K60&lt;10,"Pas validé",K60&gt;=10,"Validé")</f>
        <v>Pas validé</v>
      </c>
    </row>
    <row r="61" spans="1:12" x14ac:dyDescent="0.25">
      <c r="A61" s="5" t="s">
        <v>32</v>
      </c>
      <c r="B61" s="5" t="s">
        <v>97</v>
      </c>
      <c r="C61" s="5" t="str">
        <f t="shared" si="0"/>
        <v>LANGLETJean</v>
      </c>
      <c r="D61" s="6">
        <f>IFERROR(VLOOKUP(C61,t1_ML_2310!$C$1:$E$111,3,FALSE),"Pas de tentative")</f>
        <v>6</v>
      </c>
      <c r="E61" s="6">
        <f>IFERROR(VLOOKUP(C61,t2_ML_0411!$C$1:$E$51,3,FALSE),"Pas de tentative")</f>
        <v>8</v>
      </c>
      <c r="F61" s="6">
        <f>IFERROR(VLOOKUP(C61,t3_ML_1311!$C$1:$E$42,3,FALSE),"Pas de tentative")</f>
        <v>15.5</v>
      </c>
      <c r="G61" s="6" t="str">
        <f>IFERROR(VLOOKUP(C61,t4_ML_1811!$D$1:$F$27,3,FALSE),"Pas de tentative")</f>
        <v>Pas de tentative</v>
      </c>
      <c r="H61" s="6" t="str">
        <f>IFERROR(VLOOKUP(C61,t5_ML_2511!$C$1:$E$18,3,FALSE),"Pas de tentative")</f>
        <v>Pas de tentative</v>
      </c>
      <c r="I61" s="6" t="str">
        <f>IFERROR(VLOOKUP(C61,ml_spé!$C$1:$E$4,3,FALSE),"Pas de tentative")</f>
        <v>Pas de tentative</v>
      </c>
      <c r="J61" s="6" t="str">
        <f>IFERROR(VLOOKUP(C61,t6_ML_0212!$C$1:$E$11,3,FALSE),"Pas de tentative")</f>
        <v>Pas de tentative</v>
      </c>
      <c r="K61" s="6">
        <f t="shared" si="1"/>
        <v>15.5</v>
      </c>
      <c r="L61" s="5" t="str" cm="1">
        <f t="array" ref="L61">_xlfn.IFS(K61&lt;10,"Pas validé",K61&gt;=10,"Validé")</f>
        <v>Validé</v>
      </c>
    </row>
    <row r="62" spans="1:12" x14ac:dyDescent="0.25">
      <c r="A62" s="5" t="s">
        <v>77</v>
      </c>
      <c r="B62" s="5" t="s">
        <v>76</v>
      </c>
      <c r="C62" s="5" t="str">
        <f t="shared" si="0"/>
        <v>LAURYJuliette</v>
      </c>
      <c r="D62" s="6">
        <f>IFERROR(VLOOKUP(C62,t1_ML_2310!$C$1:$E$111,3,FALSE),"Pas de tentative")</f>
        <v>13.5</v>
      </c>
      <c r="E62" s="6" t="str">
        <f>IFERROR(VLOOKUP(C62,t2_ML_0411!$C$1:$E$51,3,FALSE),"Pas de tentative")</f>
        <v>Pas de tentative</v>
      </c>
      <c r="F62" s="6" t="str">
        <f>IFERROR(VLOOKUP(C62,t3_ML_1311!$C$1:$E$42,3,FALSE),"Pas de tentative")</f>
        <v>Pas de tentative</v>
      </c>
      <c r="G62" s="6" t="str">
        <f>IFERROR(VLOOKUP(C62,t4_ML_1811!$D$1:$F$27,3,FALSE),"Pas de tentative")</f>
        <v>Pas de tentative</v>
      </c>
      <c r="H62" s="6" t="str">
        <f>IFERROR(VLOOKUP(C62,t5_ML_2511!$C$1:$E$18,3,FALSE),"Pas de tentative")</f>
        <v>Pas de tentative</v>
      </c>
      <c r="I62" s="6" t="str">
        <f>IFERROR(VLOOKUP(C62,ml_spé!$C$1:$E$4,3,FALSE),"Pas de tentative")</f>
        <v>Pas de tentative</v>
      </c>
      <c r="J62" s="6" t="str">
        <f>IFERROR(VLOOKUP(C62,t6_ML_0212!$C$1:$E$11,3,FALSE),"Pas de tentative")</f>
        <v>Pas de tentative</v>
      </c>
      <c r="K62" s="6">
        <f t="shared" si="1"/>
        <v>13.5</v>
      </c>
      <c r="L62" s="5" t="str" cm="1">
        <f t="array" ref="L62">_xlfn.IFS(K62&lt;10,"Pas validé",K62&gt;=10,"Validé")</f>
        <v>Validé</v>
      </c>
    </row>
    <row r="63" spans="1:12" x14ac:dyDescent="0.25">
      <c r="A63" s="5" t="s">
        <v>104</v>
      </c>
      <c r="B63" s="5" t="s">
        <v>101</v>
      </c>
      <c r="C63" s="5" t="str">
        <f t="shared" si="0"/>
        <v>LEGRANDJulien</v>
      </c>
      <c r="D63" s="6">
        <f>IFERROR(VLOOKUP(C63,t1_ML_2310!$C$1:$E$111,3,FALSE),"Pas de tentative")</f>
        <v>10</v>
      </c>
      <c r="E63" s="6" t="str">
        <f>IFERROR(VLOOKUP(C63,t2_ML_0411!$C$1:$E$51,3,FALSE),"Pas de tentative")</f>
        <v>Pas de tentative</v>
      </c>
      <c r="F63" s="6" t="str">
        <f>IFERROR(VLOOKUP(C63,t3_ML_1311!$C$1:$E$42,3,FALSE),"Pas de tentative")</f>
        <v>Pas de tentative</v>
      </c>
      <c r="G63" s="6" t="str">
        <f>IFERROR(VLOOKUP(C63,t4_ML_1811!$D$1:$F$27,3,FALSE),"Pas de tentative")</f>
        <v>Pas de tentative</v>
      </c>
      <c r="H63" s="6" t="str">
        <f>IFERROR(VLOOKUP(C63,t5_ML_2511!$C$1:$E$18,3,FALSE),"Pas de tentative")</f>
        <v>Pas de tentative</v>
      </c>
      <c r="I63" s="6" t="str">
        <f>IFERROR(VLOOKUP(C63,ml_spé!$C$1:$E$4,3,FALSE),"Pas de tentative")</f>
        <v>Pas de tentative</v>
      </c>
      <c r="J63" s="6" t="str">
        <f>IFERROR(VLOOKUP(C63,t6_ML_0212!$C$1:$E$11,3,FALSE),"Pas de tentative")</f>
        <v>Pas de tentative</v>
      </c>
      <c r="K63" s="6">
        <f t="shared" si="1"/>
        <v>10</v>
      </c>
      <c r="L63" s="5" t="str" cm="1">
        <f t="array" ref="L63">_xlfn.IFS(K63&lt;10,"Pas validé",K63&gt;=10,"Validé")</f>
        <v>Validé</v>
      </c>
    </row>
    <row r="64" spans="1:12" x14ac:dyDescent="0.25">
      <c r="A64" s="5" t="s">
        <v>102</v>
      </c>
      <c r="B64" s="5" t="s">
        <v>101</v>
      </c>
      <c r="C64" s="5" t="str">
        <f t="shared" si="0"/>
        <v>LEGRANDMahe</v>
      </c>
      <c r="D64" s="6">
        <f>IFERROR(VLOOKUP(C64,t1_ML_2310!$C$1:$E$111,3,FALSE),"Pas de tentative")</f>
        <v>14.5</v>
      </c>
      <c r="E64" s="6" t="str">
        <f>IFERROR(VLOOKUP(C64,t2_ML_0411!$C$1:$E$51,3,FALSE),"Pas de tentative")</f>
        <v>Pas de tentative</v>
      </c>
      <c r="F64" s="6" t="str">
        <f>IFERROR(VLOOKUP(C64,t3_ML_1311!$C$1:$E$42,3,FALSE),"Pas de tentative")</f>
        <v>Pas de tentative</v>
      </c>
      <c r="G64" s="6" t="str">
        <f>IFERROR(VLOOKUP(C64,t4_ML_1811!$D$1:$F$27,3,FALSE),"Pas de tentative")</f>
        <v>Pas de tentative</v>
      </c>
      <c r="H64" s="6" t="str">
        <f>IFERROR(VLOOKUP(C64,t5_ML_2511!$C$1:$E$18,3,FALSE),"Pas de tentative")</f>
        <v>Pas de tentative</v>
      </c>
      <c r="I64" s="6" t="str">
        <f>IFERROR(VLOOKUP(C64,ml_spé!$C$1:$E$4,3,FALSE),"Pas de tentative")</f>
        <v>Pas de tentative</v>
      </c>
      <c r="J64" s="6" t="str">
        <f>IFERROR(VLOOKUP(C64,t6_ML_0212!$C$1:$E$11,3,FALSE),"Pas de tentative")</f>
        <v>Pas de tentative</v>
      </c>
      <c r="K64" s="6">
        <f t="shared" si="1"/>
        <v>14.5</v>
      </c>
      <c r="L64" s="5" t="str" cm="1">
        <f t="array" ref="L64">_xlfn.IFS(K64&lt;10,"Pas validé",K64&gt;=10,"Validé")</f>
        <v>Validé</v>
      </c>
    </row>
    <row r="65" spans="1:12" x14ac:dyDescent="0.25">
      <c r="A65" s="5" t="s">
        <v>164</v>
      </c>
      <c r="B65" s="5" t="s">
        <v>163</v>
      </c>
      <c r="C65" s="5" t="str">
        <f t="shared" si="0"/>
        <v>LEKANGA MBOMAAmassa Roland Nathanael</v>
      </c>
      <c r="D65" s="6">
        <f>IFERROR(VLOOKUP(C65,t1_ML_2310!$C$1:$E$111,3,FALSE),"Pas de tentative")</f>
        <v>5</v>
      </c>
      <c r="E65" s="6" t="str">
        <f>IFERROR(VLOOKUP(C65,t2_ML_0411!$C$1:$E$51,3,FALSE),"Pas de tentative")</f>
        <v>Pas de tentative</v>
      </c>
      <c r="F65" s="6" t="str">
        <f>IFERROR(VLOOKUP(C65,t3_ML_1311!$C$1:$E$42,3,FALSE),"Pas de tentative")</f>
        <v>Pas de tentative</v>
      </c>
      <c r="G65" s="6" t="str">
        <f>IFERROR(VLOOKUP(C65,t4_ML_1811!$D$1:$F$27,3,FALSE),"Pas de tentative")</f>
        <v>Pas de tentative</v>
      </c>
      <c r="H65" s="6" t="str">
        <f>IFERROR(VLOOKUP(C65,t5_ML_2511!$C$1:$E$18,3,FALSE),"Pas de tentative")</f>
        <v>Pas de tentative</v>
      </c>
      <c r="I65" s="6" t="str">
        <f>IFERROR(VLOOKUP(C65,ml_spé!$C$1:$E$4,3,FALSE),"Pas de tentative")</f>
        <v>Pas de tentative</v>
      </c>
      <c r="J65" s="6">
        <f>IFERROR(VLOOKUP(C65,t6_ML_0212!$C$1:$E$11,3,FALSE),"Pas de tentative")</f>
        <v>5</v>
      </c>
      <c r="K65" s="6">
        <f t="shared" si="1"/>
        <v>5</v>
      </c>
      <c r="L65" s="5" t="str" cm="1">
        <f t="array" ref="L65">_xlfn.IFS(K65&lt;10,"Pas validé",K65&gt;=10,"Validé")</f>
        <v>Pas validé</v>
      </c>
    </row>
    <row r="66" spans="1:12" x14ac:dyDescent="0.25">
      <c r="A66" s="5" t="s">
        <v>65</v>
      </c>
      <c r="B66" s="5" t="s">
        <v>64</v>
      </c>
      <c r="C66" s="5" t="str">
        <f t="shared" si="0"/>
        <v>LEROUXPaul</v>
      </c>
      <c r="D66" s="6">
        <f>IFERROR(VLOOKUP(C66,t1_ML_2310!$C$1:$E$111,3,FALSE),"Pas de tentative")</f>
        <v>9</v>
      </c>
      <c r="E66" s="6">
        <f>IFERROR(VLOOKUP(C66,t2_ML_0411!$C$1:$E$51,3,FALSE),"Pas de tentative")</f>
        <v>5.5</v>
      </c>
      <c r="F66" s="6">
        <f>IFERROR(VLOOKUP(C66,t3_ML_1311!$C$1:$E$42,3,FALSE),"Pas de tentative")</f>
        <v>17.5</v>
      </c>
      <c r="G66" s="6" t="str">
        <f>IFERROR(VLOOKUP(C66,t4_ML_1811!$D$1:$F$27,3,FALSE),"Pas de tentative")</f>
        <v>Pas de tentative</v>
      </c>
      <c r="H66" s="6" t="str">
        <f>IFERROR(VLOOKUP(C66,t5_ML_2511!$C$1:$E$18,3,FALSE),"Pas de tentative")</f>
        <v>Pas de tentative</v>
      </c>
      <c r="I66" s="6" t="str">
        <f>IFERROR(VLOOKUP(C66,ml_spé!$C$1:$E$4,3,FALSE),"Pas de tentative")</f>
        <v>Pas de tentative</v>
      </c>
      <c r="J66" s="6" t="str">
        <f>IFERROR(VLOOKUP(C66,t6_ML_0212!$C$1:$E$11,3,FALSE),"Pas de tentative")</f>
        <v>Pas de tentative</v>
      </c>
      <c r="K66" s="6">
        <f t="shared" si="1"/>
        <v>17.5</v>
      </c>
      <c r="L66" s="5" t="str" cm="1">
        <f t="array" ref="L66">_xlfn.IFS(K66&lt;10,"Pas validé",K66&gt;=10,"Validé")</f>
        <v>Validé</v>
      </c>
    </row>
    <row r="67" spans="1:12" x14ac:dyDescent="0.25">
      <c r="A67" s="5" t="s">
        <v>183</v>
      </c>
      <c r="B67" s="5" t="s">
        <v>182</v>
      </c>
      <c r="C67" s="5" t="str">
        <f t="shared" ref="C67:C121" si="2">B67&amp;A67</f>
        <v>LESAINGConstance</v>
      </c>
      <c r="D67" s="6">
        <f>IFERROR(VLOOKUP(C67,t1_ML_2310!$C$1:$E$111,3,FALSE),"Pas de tentative")</f>
        <v>8.5</v>
      </c>
      <c r="E67" s="6" t="str">
        <f>IFERROR(VLOOKUP(C67,t2_ML_0411!$C$1:$E$51,3,FALSE),"Pas de tentative")</f>
        <v>Pas de tentative</v>
      </c>
      <c r="F67" s="6">
        <f>IFERROR(VLOOKUP(C67,t3_ML_1311!$C$1:$E$42,3,FALSE),"Pas de tentative")</f>
        <v>7.5</v>
      </c>
      <c r="G67" s="6">
        <f>IFERROR(VLOOKUP(C67,t4_ML_1811!$D$1:$F$27,3,FALSE),"Pas de tentative")</f>
        <v>11</v>
      </c>
      <c r="H67" s="6" t="str">
        <f>IFERROR(VLOOKUP(C67,t5_ML_2511!$C$1:$E$18,3,FALSE),"Pas de tentative")</f>
        <v>Pas de tentative</v>
      </c>
      <c r="I67" s="6" t="str">
        <f>IFERROR(VLOOKUP(C67,ml_spé!$C$1:$E$4,3,FALSE),"Pas de tentative")</f>
        <v>Pas de tentative</v>
      </c>
      <c r="J67" s="6" t="str">
        <f>IFERROR(VLOOKUP(C67,t6_ML_0212!$C$1:$E$11,3,FALSE),"Pas de tentative")</f>
        <v>Pas de tentative</v>
      </c>
      <c r="K67" s="6">
        <f t="shared" ref="K67:K121" si="3">MAX(D67:J67)</f>
        <v>11</v>
      </c>
      <c r="L67" s="5" t="str" cm="1">
        <f t="array" ref="L67">_xlfn.IFS(K67&lt;10,"Pas validé",K67&gt;=10,"Validé")</f>
        <v>Validé</v>
      </c>
    </row>
    <row r="68" spans="1:12" x14ac:dyDescent="0.25">
      <c r="A68" s="5" t="s">
        <v>74</v>
      </c>
      <c r="B68" s="5" t="s">
        <v>73</v>
      </c>
      <c r="C68" s="5" t="str">
        <f t="shared" si="2"/>
        <v>LE SCANVELucie</v>
      </c>
      <c r="D68" s="6">
        <f>IFERROR(VLOOKUP(C68,t1_ML_2310!$C$1:$E$111,3,FALSE),"Pas de tentative")</f>
        <v>18</v>
      </c>
      <c r="E68" s="6" t="str">
        <f>IFERROR(VLOOKUP(C68,t2_ML_0411!$C$1:$E$51,3,FALSE),"Pas de tentative")</f>
        <v>Pas de tentative</v>
      </c>
      <c r="F68" s="6" t="str">
        <f>IFERROR(VLOOKUP(C68,t3_ML_1311!$C$1:$E$42,3,FALSE),"Pas de tentative")</f>
        <v>Pas de tentative</v>
      </c>
      <c r="G68" s="6" t="str">
        <f>IFERROR(VLOOKUP(C68,t4_ML_1811!$D$1:$F$27,3,FALSE),"Pas de tentative")</f>
        <v>Pas de tentative</v>
      </c>
      <c r="H68" s="6" t="str">
        <f>IFERROR(VLOOKUP(C68,t5_ML_2511!$C$1:$E$18,3,FALSE),"Pas de tentative")</f>
        <v>Pas de tentative</v>
      </c>
      <c r="I68" s="6" t="str">
        <f>IFERROR(VLOOKUP(C68,ml_spé!$C$1:$E$4,3,FALSE),"Pas de tentative")</f>
        <v>Pas de tentative</v>
      </c>
      <c r="J68" s="6" t="str">
        <f>IFERROR(VLOOKUP(C68,t6_ML_0212!$C$1:$E$11,3,FALSE),"Pas de tentative")</f>
        <v>Pas de tentative</v>
      </c>
      <c r="K68" s="6">
        <f t="shared" si="3"/>
        <v>18</v>
      </c>
      <c r="L68" s="5" t="str" cm="1">
        <f t="array" ref="L68">_xlfn.IFS(K68&lt;10,"Pas validé",K68&gt;=10,"Validé")</f>
        <v>Validé</v>
      </c>
    </row>
    <row r="69" spans="1:12" x14ac:dyDescent="0.25">
      <c r="A69" s="5" t="s">
        <v>15</v>
      </c>
      <c r="B69" s="5" t="s">
        <v>294</v>
      </c>
      <c r="C69" s="5" t="str">
        <f t="shared" si="2"/>
        <v>LEULLIETTERobin</v>
      </c>
      <c r="D69" s="6">
        <f>IFERROR(VLOOKUP(C69,t1_ML_2310!$C$1:$E$111,3,FALSE),"Pas de tentative")</f>
        <v>3</v>
      </c>
      <c r="E69" s="6">
        <f>IFERROR(VLOOKUP(C69,t2_ML_0411!$C$1:$E$51,3,FALSE),"Pas de tentative")</f>
        <v>7</v>
      </c>
      <c r="F69" s="6">
        <f>IFERROR(VLOOKUP(C69,t3_ML_1311!$C$1:$E$42,3,FALSE),"Pas de tentative")</f>
        <v>7.5</v>
      </c>
      <c r="G69" s="6">
        <f>IFERROR(VLOOKUP(C69,t4_ML_1811!$D$1:$F$27,3,FALSE),"Pas de tentative")</f>
        <v>10</v>
      </c>
      <c r="H69" s="6" t="str">
        <f>IFERROR(VLOOKUP(C69,t5_ML_2511!$C$1:$E$18,3,FALSE),"Pas de tentative")</f>
        <v>Pas de tentative</v>
      </c>
      <c r="I69" s="6" t="str">
        <f>IFERROR(VLOOKUP(C69,ml_spé!$C$1:$E$4,3,FALSE),"Pas de tentative")</f>
        <v>Pas de tentative</v>
      </c>
      <c r="J69" s="6" t="str">
        <f>IFERROR(VLOOKUP(C69,t6_ML_0212!$C$1:$E$11,3,FALSE),"Pas de tentative")</f>
        <v>Pas de tentative</v>
      </c>
      <c r="K69" s="6">
        <f t="shared" si="3"/>
        <v>10</v>
      </c>
      <c r="L69" s="5" t="str" cm="1">
        <f t="array" ref="L69">_xlfn.IFS(K69&lt;10,"Pas validé",K69&gt;=10,"Validé")</f>
        <v>Validé</v>
      </c>
    </row>
    <row r="70" spans="1:12" x14ac:dyDescent="0.25">
      <c r="A70" s="5" t="s">
        <v>156</v>
      </c>
      <c r="B70" s="5" t="s">
        <v>155</v>
      </c>
      <c r="C70" s="5" t="str">
        <f t="shared" si="2"/>
        <v>LEVENTEnzo</v>
      </c>
      <c r="D70" s="6">
        <f>IFERROR(VLOOKUP(C70,t1_ML_2310!$C$1:$E$111,3,FALSE),"Pas de tentative")</f>
        <v>13</v>
      </c>
      <c r="E70" s="6" t="str">
        <f>IFERROR(VLOOKUP(C70,t2_ML_0411!$C$1:$E$51,3,FALSE),"Pas de tentative")</f>
        <v>Pas de tentative</v>
      </c>
      <c r="F70" s="6" t="str">
        <f>IFERROR(VLOOKUP(C70,t3_ML_1311!$C$1:$E$42,3,FALSE),"Pas de tentative")</f>
        <v>Pas de tentative</v>
      </c>
      <c r="G70" s="6" t="str">
        <f>IFERROR(VLOOKUP(C70,t4_ML_1811!$D$1:$F$27,3,FALSE),"Pas de tentative")</f>
        <v>Pas de tentative</v>
      </c>
      <c r="H70" s="6" t="str">
        <f>IFERROR(VLOOKUP(C70,t5_ML_2511!$C$1:$E$18,3,FALSE),"Pas de tentative")</f>
        <v>Pas de tentative</v>
      </c>
      <c r="I70" s="6" t="str">
        <f>IFERROR(VLOOKUP(C70,ml_spé!$C$1:$E$4,3,FALSE),"Pas de tentative")</f>
        <v>Pas de tentative</v>
      </c>
      <c r="J70" s="6" t="str">
        <f>IFERROR(VLOOKUP(C70,t6_ML_0212!$C$1:$E$11,3,FALSE),"Pas de tentative")</f>
        <v>Pas de tentative</v>
      </c>
      <c r="K70" s="6">
        <f t="shared" si="3"/>
        <v>13</v>
      </c>
      <c r="L70" s="5" t="str" cm="1">
        <f t="array" ref="L70">_xlfn.IFS(K70&lt;10,"Pas validé",K70&gt;=10,"Validé")</f>
        <v>Validé</v>
      </c>
    </row>
    <row r="71" spans="1:12" x14ac:dyDescent="0.25">
      <c r="A71" s="5" t="s">
        <v>149</v>
      </c>
      <c r="B71" s="5" t="s">
        <v>148</v>
      </c>
      <c r="C71" s="5" t="str">
        <f t="shared" si="2"/>
        <v>LOUCHARTLouise</v>
      </c>
      <c r="D71" s="6">
        <f>IFERROR(VLOOKUP(C71,t1_ML_2310!$C$1:$E$111,3,FALSE),"Pas de tentative")</f>
        <v>6</v>
      </c>
      <c r="E71" s="6">
        <f>IFERROR(VLOOKUP(C71,t2_ML_0411!$C$1:$E$51,3,FALSE),"Pas de tentative")</f>
        <v>5</v>
      </c>
      <c r="F71" s="6">
        <f>IFERROR(VLOOKUP(C71,t3_ML_1311!$C$1:$E$42,3,FALSE),"Pas de tentative")</f>
        <v>10</v>
      </c>
      <c r="G71" s="6" t="str">
        <f>IFERROR(VLOOKUP(C71,t4_ML_1811!$D$1:$F$27,3,FALSE),"Pas de tentative")</f>
        <v>Pas de tentative</v>
      </c>
      <c r="H71" s="6" t="str">
        <f>IFERROR(VLOOKUP(C71,t5_ML_2511!$C$1:$E$18,3,FALSE),"Pas de tentative")</f>
        <v>Pas de tentative</v>
      </c>
      <c r="I71" s="6" t="str">
        <f>IFERROR(VLOOKUP(C71,ml_spé!$C$1:$E$4,3,FALSE),"Pas de tentative")</f>
        <v>Pas de tentative</v>
      </c>
      <c r="J71" s="6" t="str">
        <f>IFERROR(VLOOKUP(C71,t6_ML_0212!$C$1:$E$11,3,FALSE),"Pas de tentative")</f>
        <v>Pas de tentative</v>
      </c>
      <c r="K71" s="6">
        <f t="shared" si="3"/>
        <v>10</v>
      </c>
      <c r="L71" s="5" t="str" cm="1">
        <f t="array" ref="L71">_xlfn.IFS(K71&lt;10,"Pas validé",K71&gt;=10,"Validé")</f>
        <v>Validé</v>
      </c>
    </row>
    <row r="72" spans="1:12" x14ac:dyDescent="0.25">
      <c r="A72" s="5" t="s">
        <v>126</v>
      </c>
      <c r="B72" s="5" t="s">
        <v>125</v>
      </c>
      <c r="C72" s="5" t="str">
        <f t="shared" si="2"/>
        <v>MANSSENSJanaelle</v>
      </c>
      <c r="D72" s="6">
        <f>IFERROR(VLOOKUP(C72,t1_ML_2310!$C$1:$E$111,3,FALSE),"Pas de tentative")</f>
        <v>9</v>
      </c>
      <c r="E72" s="6">
        <f>IFERROR(VLOOKUP(C72,t2_ML_0411!$C$1:$E$51,3,FALSE),"Pas de tentative")</f>
        <v>9</v>
      </c>
      <c r="F72" s="6">
        <f>IFERROR(VLOOKUP(C72,t3_ML_1311!$C$1:$E$42,3,FALSE),"Pas de tentative")</f>
        <v>14.5</v>
      </c>
      <c r="G72" s="6" t="str">
        <f>IFERROR(VLOOKUP(C72,t4_ML_1811!$D$1:$F$27,3,FALSE),"Pas de tentative")</f>
        <v>Pas de tentative</v>
      </c>
      <c r="H72" s="6" t="str">
        <f>IFERROR(VLOOKUP(C72,t5_ML_2511!$C$1:$E$18,3,FALSE),"Pas de tentative")</f>
        <v>Pas de tentative</v>
      </c>
      <c r="I72" s="6" t="str">
        <f>IFERROR(VLOOKUP(C72,ml_spé!$C$1:$E$4,3,FALSE),"Pas de tentative")</f>
        <v>Pas de tentative</v>
      </c>
      <c r="J72" s="6" t="str">
        <f>IFERROR(VLOOKUP(C72,t6_ML_0212!$C$1:$E$11,3,FALSE),"Pas de tentative")</f>
        <v>Pas de tentative</v>
      </c>
      <c r="K72" s="6">
        <f t="shared" si="3"/>
        <v>14.5</v>
      </c>
      <c r="L72" s="5" t="str" cm="1">
        <f t="array" ref="L72">_xlfn.IFS(K72&lt;10,"Pas validé",K72&gt;=10,"Validé")</f>
        <v>Validé</v>
      </c>
    </row>
    <row r="73" spans="1:12" x14ac:dyDescent="0.25">
      <c r="A73" s="7" t="s">
        <v>532</v>
      </c>
      <c r="B73" s="7" t="s">
        <v>533</v>
      </c>
      <c r="C73" s="7" t="str">
        <f t="shared" si="2"/>
        <v>MARTINGustav</v>
      </c>
      <c r="D73" s="55" t="str">
        <f>IFERROR(VLOOKUP(C73,t1_ML_2310!$C$1:$E$111,3,FALSE),"Pas de tentative")</f>
        <v>Pas de tentative</v>
      </c>
      <c r="E73" s="55" t="str">
        <f>IFERROR(VLOOKUP(C73,t2_ML_0411!$C$1:$E$51,3,FALSE),"Pas de tentative")</f>
        <v>Pas de tentative</v>
      </c>
      <c r="F73" s="55" t="str">
        <f>IFERROR(VLOOKUP(C73,t3_ML_1311!$C$1:$E$42,3,FALSE),"Pas de tentative")</f>
        <v>Pas de tentative</v>
      </c>
      <c r="G73" s="55" t="str">
        <f>IFERROR(VLOOKUP(C73,t4_ML_1811!$D$1:$F$27,3,FALSE),"Pas de tentative")</f>
        <v>Pas de tentative</v>
      </c>
      <c r="H73" s="55" t="str">
        <f>IFERROR(VLOOKUP(C73,t5_ML_2511!$C$1:$E$18,3,FALSE),"Pas de tentative")</f>
        <v>Pas de tentative</v>
      </c>
      <c r="I73" s="6" t="str">
        <f>IFERROR(VLOOKUP(C73,ml_spé!$C$1:$E$4,3,FALSE),"Pas de tentative")</f>
        <v>Pas de tentative</v>
      </c>
      <c r="J73" s="6" t="str">
        <f>IFERROR(VLOOKUP(C73,t6_ML_0212!$C$1:$E$11,3,FALSE),"Pas de tentative")</f>
        <v>Pas de tentative</v>
      </c>
      <c r="K73" s="6">
        <f t="shared" si="3"/>
        <v>0</v>
      </c>
      <c r="L73" s="5" t="str" cm="1">
        <f t="array" ref="L73">_xlfn.IFS(K73&lt;10,"Pas validé",K73&gt;=10,"Validé")</f>
        <v>Pas validé</v>
      </c>
    </row>
    <row r="74" spans="1:12" x14ac:dyDescent="0.25">
      <c r="A74" s="5" t="s">
        <v>107</v>
      </c>
      <c r="B74" s="5" t="s">
        <v>106</v>
      </c>
      <c r="C74" s="5" t="str">
        <f t="shared" si="2"/>
        <v>MAZETEric</v>
      </c>
      <c r="D74" s="6">
        <f>IFERROR(VLOOKUP(C74,t1_ML_2310!$C$1:$E$111,3,FALSE),"Pas de tentative")</f>
        <v>20</v>
      </c>
      <c r="E74" s="6" t="str">
        <f>IFERROR(VLOOKUP(C74,t2_ML_0411!$C$1:$E$51,3,FALSE),"Pas de tentative")</f>
        <v>Pas de tentative</v>
      </c>
      <c r="F74" s="6" t="str">
        <f>IFERROR(VLOOKUP(C74,t3_ML_1311!$C$1:$E$42,3,FALSE),"Pas de tentative")</f>
        <v>Pas de tentative</v>
      </c>
      <c r="G74" s="6" t="str">
        <f>IFERROR(VLOOKUP(C74,t4_ML_1811!$D$1:$F$27,3,FALSE),"Pas de tentative")</f>
        <v>Pas de tentative</v>
      </c>
      <c r="H74" s="6" t="str">
        <f>IFERROR(VLOOKUP(C74,t5_ML_2511!$C$1:$E$18,3,FALSE),"Pas de tentative")</f>
        <v>Pas de tentative</v>
      </c>
      <c r="I74" s="6" t="str">
        <f>IFERROR(VLOOKUP(C74,ml_spé!$C$1:$E$4,3,FALSE),"Pas de tentative")</f>
        <v>Pas de tentative</v>
      </c>
      <c r="J74" s="6" t="str">
        <f>IFERROR(VLOOKUP(C74,t6_ML_0212!$C$1:$E$11,3,FALSE),"Pas de tentative")</f>
        <v>Pas de tentative</v>
      </c>
      <c r="K74" s="6">
        <f t="shared" si="3"/>
        <v>20</v>
      </c>
      <c r="L74" s="5" t="str" cm="1">
        <f t="array" ref="L74">_xlfn.IFS(K74&lt;10,"Pas validé",K74&gt;=10,"Validé")</f>
        <v>Validé</v>
      </c>
    </row>
    <row r="75" spans="1:12" x14ac:dyDescent="0.25">
      <c r="A75" s="5" t="s">
        <v>278</v>
      </c>
      <c r="B75" s="5" t="s">
        <v>277</v>
      </c>
      <c r="C75" s="5" t="str">
        <f t="shared" si="2"/>
        <v>MENASSACybele</v>
      </c>
      <c r="D75" s="6">
        <f>IFERROR(VLOOKUP(C75,t1_ML_2310!$C$1:$E$111,3,FALSE),"Pas de tentative")</f>
        <v>3</v>
      </c>
      <c r="E75" s="6" t="str">
        <f>IFERROR(VLOOKUP(C75,t2_ML_0411!$C$1:$E$51,3,FALSE),"Pas de tentative")</f>
        <v>Pas de tentative</v>
      </c>
      <c r="F75" s="6" t="str">
        <f>IFERROR(VLOOKUP(C75,t3_ML_1311!$C$1:$E$42,3,FALSE),"Pas de tentative")</f>
        <v>Pas de tentative</v>
      </c>
      <c r="G75" s="6" t="str">
        <f>IFERROR(VLOOKUP(C75,t4_ML_1811!$D$1:$F$27,3,FALSE),"Pas de tentative")</f>
        <v>Pas de tentative</v>
      </c>
      <c r="H75" s="6">
        <f>IFERROR(VLOOKUP(C75,t5_ML_2511!$C$1:$E$18,3,FALSE),"Pas de tentative")</f>
        <v>3</v>
      </c>
      <c r="I75" s="6" t="str">
        <f>IFERROR(VLOOKUP(C75,ml_spé!$C$1:$E$4,3,FALSE),"Pas de tentative")</f>
        <v>Pas de tentative</v>
      </c>
      <c r="J75" s="6">
        <f>IFERROR(VLOOKUP(C75,t6_ML_0212!$C$1:$E$11,3,FALSE),"Pas de tentative")</f>
        <v>6</v>
      </c>
      <c r="K75" s="6">
        <f t="shared" si="3"/>
        <v>6</v>
      </c>
      <c r="L75" s="5" t="str" cm="1">
        <f t="array" ref="L75">_xlfn.IFS(K75&lt;10,"Pas validé",K75&gt;=10,"Validé")</f>
        <v>Pas validé</v>
      </c>
    </row>
    <row r="76" spans="1:12" x14ac:dyDescent="0.25">
      <c r="A76" s="5" t="s">
        <v>62</v>
      </c>
      <c r="B76" s="5" t="s">
        <v>86</v>
      </c>
      <c r="C76" s="5" t="str">
        <f t="shared" si="2"/>
        <v>MENNERET-COUTURIERHugo</v>
      </c>
      <c r="D76" s="6">
        <f>IFERROR(VLOOKUP(C76,t1_ML_2310!$C$1:$E$111,3,FALSE),"Pas de tentative")</f>
        <v>12.5</v>
      </c>
      <c r="E76" s="6" t="str">
        <f>IFERROR(VLOOKUP(C76,t2_ML_0411!$C$1:$E$51,3,FALSE),"Pas de tentative")</f>
        <v>Pas de tentative</v>
      </c>
      <c r="F76" s="6" t="str">
        <f>IFERROR(VLOOKUP(C76,t3_ML_1311!$C$1:$E$42,3,FALSE),"Pas de tentative")</f>
        <v>Pas de tentative</v>
      </c>
      <c r="G76" s="6" t="str">
        <f>IFERROR(VLOOKUP(C76,t4_ML_1811!$D$1:$F$27,3,FALSE),"Pas de tentative")</f>
        <v>Pas de tentative</v>
      </c>
      <c r="H76" s="6" t="str">
        <f>IFERROR(VLOOKUP(C76,t5_ML_2511!$C$1:$E$18,3,FALSE),"Pas de tentative")</f>
        <v>Pas de tentative</v>
      </c>
      <c r="I76" s="6" t="str">
        <f>IFERROR(VLOOKUP(C76,ml_spé!$C$1:$E$4,3,FALSE),"Pas de tentative")</f>
        <v>Pas de tentative</v>
      </c>
      <c r="J76" s="6" t="str">
        <f>IFERROR(VLOOKUP(C76,t6_ML_0212!$C$1:$E$11,3,FALSE),"Pas de tentative")</f>
        <v>Pas de tentative</v>
      </c>
      <c r="K76" s="6">
        <f t="shared" si="3"/>
        <v>12.5</v>
      </c>
      <c r="L76" s="5" t="str" cm="1">
        <f t="array" ref="L76">_xlfn.IFS(K76&lt;10,"Pas validé",K76&gt;=10,"Validé")</f>
        <v>Validé</v>
      </c>
    </row>
    <row r="77" spans="1:12" x14ac:dyDescent="0.25">
      <c r="A77" s="5" t="s">
        <v>92</v>
      </c>
      <c r="B77" s="5" t="s">
        <v>91</v>
      </c>
      <c r="C77" s="5" t="str">
        <f t="shared" si="2"/>
        <v>MERCADEREmma</v>
      </c>
      <c r="D77" s="6">
        <f>IFERROR(VLOOKUP(C77,t1_ML_2310!$C$1:$E$111,3,FALSE),"Pas de tentative")</f>
        <v>0</v>
      </c>
      <c r="E77" s="6">
        <f>IFERROR(VLOOKUP(C77,t2_ML_0411!$C$1:$E$51,3,FALSE),"Pas de tentative")</f>
        <v>3</v>
      </c>
      <c r="F77" s="6">
        <f>IFERROR(VLOOKUP(C77,t3_ML_1311!$C$1:$E$42,3,FALSE),"Pas de tentative")</f>
        <v>3</v>
      </c>
      <c r="G77" s="6">
        <f>IFERROR(VLOOKUP(C77,t4_ML_1811!$D$1:$F$27,3,FALSE),"Pas de tentative")</f>
        <v>2</v>
      </c>
      <c r="H77" s="6">
        <f>IFERROR(VLOOKUP(C77,t5_ML_2511!$C$1:$E$18,3,FALSE),"Pas de tentative")</f>
        <v>3</v>
      </c>
      <c r="I77" s="6" t="str">
        <f>IFERROR(VLOOKUP(C77,ml_spé!$C$1:$E$4,3,FALSE),"Pas de tentative")</f>
        <v>Pas de tentative</v>
      </c>
      <c r="J77" s="6">
        <f>IFERROR(VLOOKUP(C77,t6_ML_0212!$C$1:$E$11,3,FALSE),"Pas de tentative")</f>
        <v>8.5</v>
      </c>
      <c r="K77" s="6">
        <f t="shared" si="3"/>
        <v>8.5</v>
      </c>
      <c r="L77" s="5" t="str" cm="1">
        <f t="array" ref="L77">_xlfn.IFS(K77&lt;10,"Pas validé",K77&gt;=10,"Validé")</f>
        <v>Pas validé</v>
      </c>
    </row>
    <row r="78" spans="1:12" x14ac:dyDescent="0.25">
      <c r="A78" s="5" t="s">
        <v>50</v>
      </c>
      <c r="B78" s="5" t="s">
        <v>49</v>
      </c>
      <c r="C78" s="5" t="str">
        <f t="shared" si="2"/>
        <v>MEUDICCorentin</v>
      </c>
      <c r="D78" s="6">
        <f>IFERROR(VLOOKUP(C78,t1_ML_2310!$C$1:$E$111,3,FALSE),"Pas de tentative")</f>
        <v>9.5</v>
      </c>
      <c r="E78" s="6" t="str">
        <f>IFERROR(VLOOKUP(C78,t2_ML_0411!$C$1:$E$51,3,FALSE),"Pas de tentative")</f>
        <v>Pas de tentative</v>
      </c>
      <c r="F78" s="6">
        <f>IFERROR(VLOOKUP(C78,t3_ML_1311!$C$1:$E$42,3,FALSE),"Pas de tentative")</f>
        <v>15.5</v>
      </c>
      <c r="G78" s="6" t="str">
        <f>IFERROR(VLOOKUP(C78,t4_ML_1811!$D$1:$F$27,3,FALSE),"Pas de tentative")</f>
        <v>Pas de tentative</v>
      </c>
      <c r="H78" s="6" t="str">
        <f>IFERROR(VLOOKUP(C78,t5_ML_2511!$C$1:$E$18,3,FALSE),"Pas de tentative")</f>
        <v>Pas de tentative</v>
      </c>
      <c r="I78" s="6" t="str">
        <f>IFERROR(VLOOKUP(C78,ml_spé!$C$1:$E$4,3,FALSE),"Pas de tentative")</f>
        <v>Pas de tentative</v>
      </c>
      <c r="J78" s="6" t="str">
        <f>IFERROR(VLOOKUP(C78,t6_ML_0212!$C$1:$E$11,3,FALSE),"Pas de tentative")</f>
        <v>Pas de tentative</v>
      </c>
      <c r="K78" s="6">
        <f t="shared" si="3"/>
        <v>15.5</v>
      </c>
      <c r="L78" s="5" t="str" cm="1">
        <f t="array" ref="L78">_xlfn.IFS(K78&lt;10,"Pas validé",K78&gt;=10,"Validé")</f>
        <v>Validé</v>
      </c>
    </row>
    <row r="79" spans="1:12" x14ac:dyDescent="0.25">
      <c r="A79" s="5" t="s">
        <v>44</v>
      </c>
      <c r="B79" s="5" t="s">
        <v>43</v>
      </c>
      <c r="C79" s="5" t="str">
        <f t="shared" si="2"/>
        <v>MONTEILCamille</v>
      </c>
      <c r="D79" s="6">
        <f>IFERROR(VLOOKUP(C79,t1_ML_2310!$C$1:$E$111,3,FALSE),"Pas de tentative")</f>
        <v>13.5</v>
      </c>
      <c r="E79" s="6" t="str">
        <f>IFERROR(VLOOKUP(C79,t2_ML_0411!$C$1:$E$51,3,FALSE),"Pas de tentative")</f>
        <v>Pas de tentative</v>
      </c>
      <c r="F79" s="6" t="str">
        <f>IFERROR(VLOOKUP(C79,t3_ML_1311!$C$1:$E$42,3,FALSE),"Pas de tentative")</f>
        <v>Pas de tentative</v>
      </c>
      <c r="G79" s="6" t="str">
        <f>IFERROR(VLOOKUP(C79,t4_ML_1811!$D$1:$F$27,3,FALSE),"Pas de tentative")</f>
        <v>Pas de tentative</v>
      </c>
      <c r="H79" s="6" t="str">
        <f>IFERROR(VLOOKUP(C79,t5_ML_2511!$C$1:$E$18,3,FALSE),"Pas de tentative")</f>
        <v>Pas de tentative</v>
      </c>
      <c r="I79" s="6" t="str">
        <f>IFERROR(VLOOKUP(C79,ml_spé!$C$1:$E$4,3,FALSE),"Pas de tentative")</f>
        <v>Pas de tentative</v>
      </c>
      <c r="J79" s="6" t="str">
        <f>IFERROR(VLOOKUP(C79,t6_ML_0212!$C$1:$E$11,3,FALSE),"Pas de tentative")</f>
        <v>Pas de tentative</v>
      </c>
      <c r="K79" s="6">
        <f t="shared" si="3"/>
        <v>13.5</v>
      </c>
      <c r="L79" s="5" t="str" cm="1">
        <f t="array" ref="L79">_xlfn.IFS(K79&lt;10,"Pas validé",K79&gt;=10,"Validé")</f>
        <v>Validé</v>
      </c>
    </row>
    <row r="80" spans="1:12" x14ac:dyDescent="0.25">
      <c r="A80" s="5" t="s">
        <v>26</v>
      </c>
      <c r="B80" s="5" t="s">
        <v>25</v>
      </c>
      <c r="C80" s="5" t="str">
        <f t="shared" si="2"/>
        <v>MORENOAnais</v>
      </c>
      <c r="D80" s="6">
        <f>IFERROR(VLOOKUP(C80,t1_ML_2310!$C$1:$E$111,3,FALSE),"Pas de tentative")</f>
        <v>4</v>
      </c>
      <c r="E80" s="6" t="str">
        <f>IFERROR(VLOOKUP(C80,t2_ML_0411!$C$1:$E$51,3,FALSE),"Pas de tentative")</f>
        <v>Pas de tentative</v>
      </c>
      <c r="F80" s="6">
        <f>IFERROR(VLOOKUP(C80,t3_ML_1311!$C$1:$E$42,3,FALSE),"Pas de tentative")</f>
        <v>12.5</v>
      </c>
      <c r="G80" s="6" t="str">
        <f>IFERROR(VLOOKUP(C80,t4_ML_1811!$D$1:$F$27,3,FALSE),"Pas de tentative")</f>
        <v>Pas de tentative</v>
      </c>
      <c r="H80" s="6" t="str">
        <f>IFERROR(VLOOKUP(C80,t5_ML_2511!$C$1:$E$18,3,FALSE),"Pas de tentative")</f>
        <v>Pas de tentative</v>
      </c>
      <c r="I80" s="6" t="str">
        <f>IFERROR(VLOOKUP(C80,ml_spé!$C$1:$E$4,3,FALSE),"Pas de tentative")</f>
        <v>Pas de tentative</v>
      </c>
      <c r="J80" s="6" t="str">
        <f>IFERROR(VLOOKUP(C80,t6_ML_0212!$C$1:$E$11,3,FALSE),"Pas de tentative")</f>
        <v>Pas de tentative</v>
      </c>
      <c r="K80" s="6">
        <f t="shared" si="3"/>
        <v>12.5</v>
      </c>
      <c r="L80" s="5" t="str" cm="1">
        <f t="array" ref="L80">_xlfn.IFS(K80&lt;10,"Pas validé",K80&gt;=10,"Validé")</f>
        <v>Validé</v>
      </c>
    </row>
    <row r="81" spans="1:12" x14ac:dyDescent="0.25">
      <c r="A81" s="5" t="s">
        <v>161</v>
      </c>
      <c r="B81" s="5" t="s">
        <v>160</v>
      </c>
      <c r="C81" s="5" t="str">
        <f t="shared" si="2"/>
        <v>MOTTEBertrand</v>
      </c>
      <c r="D81" s="6">
        <f>IFERROR(VLOOKUP(C81,t1_ML_2310!$C$1:$E$111,3,FALSE),"Pas de tentative")</f>
        <v>10</v>
      </c>
      <c r="E81" s="6" t="str">
        <f>IFERROR(VLOOKUP(C81,t2_ML_0411!$C$1:$E$51,3,FALSE),"Pas de tentative")</f>
        <v>Pas de tentative</v>
      </c>
      <c r="F81" s="6" t="str">
        <f>IFERROR(VLOOKUP(C81,t3_ML_1311!$C$1:$E$42,3,FALSE),"Pas de tentative")</f>
        <v>Pas de tentative</v>
      </c>
      <c r="G81" s="6" t="str">
        <f>IFERROR(VLOOKUP(C81,t4_ML_1811!$D$1:$F$27,3,FALSE),"Pas de tentative")</f>
        <v>Pas de tentative</v>
      </c>
      <c r="H81" s="6" t="str">
        <f>IFERROR(VLOOKUP(C81,t5_ML_2511!$C$1:$E$18,3,FALSE),"Pas de tentative")</f>
        <v>Pas de tentative</v>
      </c>
      <c r="I81" s="6" t="str">
        <f>IFERROR(VLOOKUP(C81,ml_spé!$C$1:$E$4,3,FALSE),"Pas de tentative")</f>
        <v>Pas de tentative</v>
      </c>
      <c r="J81" s="6" t="str">
        <f>IFERROR(VLOOKUP(C81,t6_ML_0212!$C$1:$E$11,3,FALSE),"Pas de tentative")</f>
        <v>Pas de tentative</v>
      </c>
      <c r="K81" s="6">
        <f t="shared" si="3"/>
        <v>10</v>
      </c>
      <c r="L81" s="5" t="str" cm="1">
        <f t="array" ref="L81">_xlfn.IFS(K81&lt;10,"Pas validé",K81&gt;=10,"Validé")</f>
        <v>Validé</v>
      </c>
    </row>
    <row r="82" spans="1:12" x14ac:dyDescent="0.25">
      <c r="A82" s="5" t="s">
        <v>123</v>
      </c>
      <c r="B82" s="5" t="s">
        <v>122</v>
      </c>
      <c r="C82" s="5" t="str">
        <f t="shared" si="2"/>
        <v>MOUSNIERAmbre</v>
      </c>
      <c r="D82" s="6">
        <f>IFERROR(VLOOKUP(C82,t1_ML_2310!$C$1:$E$111,3,FALSE),"Pas de tentative")</f>
        <v>8</v>
      </c>
      <c r="E82" s="6">
        <f>IFERROR(VLOOKUP(C82,t2_ML_0411!$C$1:$E$51,3,FALSE),"Pas de tentative")</f>
        <v>15.5</v>
      </c>
      <c r="F82" s="6" t="str">
        <f>IFERROR(VLOOKUP(C82,t3_ML_1311!$C$1:$E$42,3,FALSE),"Pas de tentative")</f>
        <v>Pas de tentative</v>
      </c>
      <c r="G82" s="6" t="str">
        <f>IFERROR(VLOOKUP(C82,t4_ML_1811!$D$1:$F$27,3,FALSE),"Pas de tentative")</f>
        <v>Pas de tentative</v>
      </c>
      <c r="H82" s="6" t="str">
        <f>IFERROR(VLOOKUP(C82,t5_ML_2511!$C$1:$E$18,3,FALSE),"Pas de tentative")</f>
        <v>Pas de tentative</v>
      </c>
      <c r="I82" s="6" t="str">
        <f>IFERROR(VLOOKUP(C82,ml_spé!$C$1:$E$4,3,FALSE),"Pas de tentative")</f>
        <v>Pas de tentative</v>
      </c>
      <c r="J82" s="6" t="str">
        <f>IFERROR(VLOOKUP(C82,t6_ML_0212!$C$1:$E$11,3,FALSE),"Pas de tentative")</f>
        <v>Pas de tentative</v>
      </c>
      <c r="K82" s="6">
        <f t="shared" si="3"/>
        <v>15.5</v>
      </c>
      <c r="L82" s="5" t="str" cm="1">
        <f t="array" ref="L82">_xlfn.IFS(K82&lt;10,"Pas validé",K82&gt;=10,"Validé")</f>
        <v>Validé</v>
      </c>
    </row>
    <row r="83" spans="1:12" x14ac:dyDescent="0.25">
      <c r="A83" s="5" t="s">
        <v>35</v>
      </c>
      <c r="B83" s="5" t="s">
        <v>34</v>
      </c>
      <c r="C83" s="5" t="str">
        <f t="shared" si="2"/>
        <v>NEVEUXEleonore</v>
      </c>
      <c r="D83" s="6">
        <f>IFERROR(VLOOKUP(C83,t1_ML_2310!$C$1:$E$111,3,FALSE),"Pas de tentative")</f>
        <v>8.5</v>
      </c>
      <c r="E83" s="6">
        <f>IFERROR(VLOOKUP(C83,t2_ML_0411!$C$1:$E$51,3,FALSE),"Pas de tentative")</f>
        <v>7.5</v>
      </c>
      <c r="F83" s="6">
        <f>IFERROR(VLOOKUP(C83,t3_ML_1311!$C$1:$E$42,3,FALSE),"Pas de tentative")</f>
        <v>7.5</v>
      </c>
      <c r="G83" s="6">
        <f>IFERROR(VLOOKUP(C83,t4_ML_1811!$D$1:$F$27,3,FALSE),"Pas de tentative")</f>
        <v>10.5</v>
      </c>
      <c r="H83" s="6" t="str">
        <f>IFERROR(VLOOKUP(C83,t5_ML_2511!$C$1:$E$18,3,FALSE),"Pas de tentative")</f>
        <v>Pas de tentative</v>
      </c>
      <c r="I83" s="6" t="str">
        <f>IFERROR(VLOOKUP(C83,ml_spé!$C$1:$E$4,3,FALSE),"Pas de tentative")</f>
        <v>Pas de tentative</v>
      </c>
      <c r="J83" s="6" t="str">
        <f>IFERROR(VLOOKUP(C83,t6_ML_0212!$C$1:$E$11,3,FALSE),"Pas de tentative")</f>
        <v>Pas de tentative</v>
      </c>
      <c r="K83" s="6">
        <f t="shared" si="3"/>
        <v>10.5</v>
      </c>
      <c r="L83" s="5" t="str" cm="1">
        <f t="array" ref="L83">_xlfn.IFS(K83&lt;10,"Pas validé",K83&gt;=10,"Validé")</f>
        <v>Validé</v>
      </c>
    </row>
    <row r="84" spans="1:12" x14ac:dyDescent="0.25">
      <c r="A84" s="5" t="s">
        <v>41</v>
      </c>
      <c r="B84" s="5" t="s">
        <v>151</v>
      </c>
      <c r="C84" s="5" t="str">
        <f t="shared" si="2"/>
        <v>NORMANDValentin</v>
      </c>
      <c r="D84" s="6">
        <f>IFERROR(VLOOKUP(C84,t1_ML_2310!$C$1:$E$111,3,FALSE),"Pas de tentative")</f>
        <v>8</v>
      </c>
      <c r="E84" s="6">
        <f>IFERROR(VLOOKUP(C84,t2_ML_0411!$C$1:$E$51,3,FALSE),"Pas de tentative")</f>
        <v>13.5</v>
      </c>
      <c r="F84" s="6" t="str">
        <f>IFERROR(VLOOKUP(C84,t3_ML_1311!$C$1:$E$42,3,FALSE),"Pas de tentative")</f>
        <v>Pas de tentative</v>
      </c>
      <c r="G84" s="6" t="str">
        <f>IFERROR(VLOOKUP(C84,t4_ML_1811!$D$1:$F$27,3,FALSE),"Pas de tentative")</f>
        <v>Pas de tentative</v>
      </c>
      <c r="H84" s="6" t="str">
        <f>IFERROR(VLOOKUP(C84,t5_ML_2511!$C$1:$E$18,3,FALSE),"Pas de tentative")</f>
        <v>Pas de tentative</v>
      </c>
      <c r="I84" s="6" t="str">
        <f>IFERROR(VLOOKUP(C84,ml_spé!$C$1:$E$4,3,FALSE),"Pas de tentative")</f>
        <v>Pas de tentative</v>
      </c>
      <c r="J84" s="6" t="str">
        <f>IFERROR(VLOOKUP(C84,t6_ML_0212!$C$1:$E$11,3,FALSE),"Pas de tentative")</f>
        <v>Pas de tentative</v>
      </c>
      <c r="K84" s="6">
        <f t="shared" si="3"/>
        <v>13.5</v>
      </c>
      <c r="L84" s="5" t="str" cm="1">
        <f t="array" ref="L84">_xlfn.IFS(K84&lt;10,"Pas validé",K84&gt;=10,"Validé")</f>
        <v>Validé</v>
      </c>
    </row>
    <row r="85" spans="1:12" x14ac:dyDescent="0.25">
      <c r="A85" s="5" t="s">
        <v>44</v>
      </c>
      <c r="B85" s="5" t="s">
        <v>158</v>
      </c>
      <c r="C85" s="5" t="str">
        <f t="shared" si="2"/>
        <v>NOYERECamille</v>
      </c>
      <c r="D85" s="6">
        <f>IFERROR(VLOOKUP(C85,t1_ML_2310!$C$1:$E$111,3,FALSE),"Pas de tentative")</f>
        <v>13.5</v>
      </c>
      <c r="E85" s="6" t="str">
        <f>IFERROR(VLOOKUP(C85,t2_ML_0411!$C$1:$E$51,3,FALSE),"Pas de tentative")</f>
        <v>Pas de tentative</v>
      </c>
      <c r="F85" s="6" t="str">
        <f>IFERROR(VLOOKUP(C85,t3_ML_1311!$C$1:$E$42,3,FALSE),"Pas de tentative")</f>
        <v>Pas de tentative</v>
      </c>
      <c r="G85" s="6" t="str">
        <f>IFERROR(VLOOKUP(C85,t4_ML_1811!$D$1:$F$27,3,FALSE),"Pas de tentative")</f>
        <v>Pas de tentative</v>
      </c>
      <c r="H85" s="6" t="str">
        <f>IFERROR(VLOOKUP(C85,t5_ML_2511!$C$1:$E$18,3,FALSE),"Pas de tentative")</f>
        <v>Pas de tentative</v>
      </c>
      <c r="I85" s="6" t="str">
        <f>IFERROR(VLOOKUP(C85,ml_spé!$C$1:$E$4,3,FALSE),"Pas de tentative")</f>
        <v>Pas de tentative</v>
      </c>
      <c r="J85" s="6" t="str">
        <f>IFERROR(VLOOKUP(C85,t6_ML_0212!$C$1:$E$11,3,FALSE),"Pas de tentative")</f>
        <v>Pas de tentative</v>
      </c>
      <c r="K85" s="6">
        <f t="shared" si="3"/>
        <v>13.5</v>
      </c>
      <c r="L85" s="5" t="str" cm="1">
        <f t="array" ref="L85">_xlfn.IFS(K85&lt;10,"Pas validé",K85&gt;=10,"Validé")</f>
        <v>Validé</v>
      </c>
    </row>
    <row r="86" spans="1:12" x14ac:dyDescent="0.25">
      <c r="A86" s="5" t="s">
        <v>44</v>
      </c>
      <c r="B86" s="5" t="s">
        <v>153</v>
      </c>
      <c r="C86" s="5" t="str">
        <f t="shared" si="2"/>
        <v>OLIVIERCamille</v>
      </c>
      <c r="D86" s="6">
        <f>IFERROR(VLOOKUP(C86,t1_ML_2310!$C$1:$E$111,3,FALSE),"Pas de tentative")</f>
        <v>8</v>
      </c>
      <c r="E86" s="6">
        <f>IFERROR(VLOOKUP(C86,t2_ML_0411!$C$1:$E$51,3,FALSE),"Pas de tentative")</f>
        <v>13</v>
      </c>
      <c r="F86" s="6" t="str">
        <f>IFERROR(VLOOKUP(C86,t3_ML_1311!$C$1:$E$42,3,FALSE),"Pas de tentative")</f>
        <v>Pas de tentative</v>
      </c>
      <c r="G86" s="6" t="str">
        <f>IFERROR(VLOOKUP(C86,t4_ML_1811!$D$1:$F$27,3,FALSE),"Pas de tentative")</f>
        <v>Pas de tentative</v>
      </c>
      <c r="H86" s="6" t="str">
        <f>IFERROR(VLOOKUP(C86,t5_ML_2511!$C$1:$E$18,3,FALSE),"Pas de tentative")</f>
        <v>Pas de tentative</v>
      </c>
      <c r="I86" s="6" t="str">
        <f>IFERROR(VLOOKUP(C86,ml_spé!$C$1:$E$4,3,FALSE),"Pas de tentative")</f>
        <v>Pas de tentative</v>
      </c>
      <c r="J86" s="6" t="str">
        <f>IFERROR(VLOOKUP(C86,t6_ML_0212!$C$1:$E$11,3,FALSE),"Pas de tentative")</f>
        <v>Pas de tentative</v>
      </c>
      <c r="K86" s="6">
        <f t="shared" si="3"/>
        <v>13</v>
      </c>
      <c r="L86" s="5" t="str" cm="1">
        <f t="array" ref="L86">_xlfn.IFS(K86&lt;10,"Pas validé",K86&gt;=10,"Validé")</f>
        <v>Validé</v>
      </c>
    </row>
    <row r="87" spans="1:12" x14ac:dyDescent="0.25">
      <c r="A87" s="5" t="s">
        <v>143</v>
      </c>
      <c r="B87" s="5" t="s">
        <v>142</v>
      </c>
      <c r="C87" s="5" t="str">
        <f t="shared" si="2"/>
        <v>PAULEliott</v>
      </c>
      <c r="D87" s="6">
        <f>IFERROR(VLOOKUP(C87,t1_ML_2310!$C$1:$E$111,3,FALSE),"Pas de tentative")</f>
        <v>8.5</v>
      </c>
      <c r="E87" s="6" t="str">
        <f>IFERROR(VLOOKUP(C87,t2_ML_0411!$C$1:$E$51,3,FALSE),"Pas de tentative")</f>
        <v>Pas de tentative</v>
      </c>
      <c r="F87" s="6" t="str">
        <f>IFERROR(VLOOKUP(C87,t3_ML_1311!$C$1:$E$42,3,FALSE),"Pas de tentative")</f>
        <v>Pas de tentative</v>
      </c>
      <c r="G87" s="6">
        <f>IFERROR(VLOOKUP(C87,t4_ML_1811!$D$1:$F$27,3,FALSE),"Pas de tentative")</f>
        <v>15.5</v>
      </c>
      <c r="H87" s="6" t="str">
        <f>IFERROR(VLOOKUP(C87,t5_ML_2511!$C$1:$E$18,3,FALSE),"Pas de tentative")</f>
        <v>Pas de tentative</v>
      </c>
      <c r="I87" s="6" t="str">
        <f>IFERROR(VLOOKUP(C87,ml_spé!$C$1:$E$4,3,FALSE),"Pas de tentative")</f>
        <v>Pas de tentative</v>
      </c>
      <c r="J87" s="6" t="str">
        <f>IFERROR(VLOOKUP(C87,t6_ML_0212!$C$1:$E$11,3,FALSE),"Pas de tentative")</f>
        <v>Pas de tentative</v>
      </c>
      <c r="K87" s="6">
        <f t="shared" si="3"/>
        <v>15.5</v>
      </c>
      <c r="L87" s="5" t="str" cm="1">
        <f t="array" ref="L87">_xlfn.IFS(K87&lt;10,"Pas validé",K87&gt;=10,"Validé")</f>
        <v>Validé</v>
      </c>
    </row>
    <row r="88" spans="1:12" x14ac:dyDescent="0.25">
      <c r="A88" s="5" t="s">
        <v>116</v>
      </c>
      <c r="B88" s="5" t="s">
        <v>115</v>
      </c>
      <c r="C88" s="5" t="str">
        <f t="shared" si="2"/>
        <v>PECOURTBertille</v>
      </c>
      <c r="D88" s="6">
        <f>IFERROR(VLOOKUP(C88,t1_ML_2310!$C$1:$E$111,3,FALSE),"Pas de tentative")</f>
        <v>5</v>
      </c>
      <c r="E88" s="6">
        <f>IFERROR(VLOOKUP(C88,t2_ML_0411!$C$1:$E$51,3,FALSE),"Pas de tentative")</f>
        <v>0</v>
      </c>
      <c r="F88" s="6">
        <f>IFERROR(VLOOKUP(C88,t3_ML_1311!$C$1:$E$42,3,FALSE),"Pas de tentative")</f>
        <v>3</v>
      </c>
      <c r="G88" s="6">
        <f>IFERROR(VLOOKUP(C88,t4_ML_1811!$D$1:$F$27,3,FALSE),"Pas de tentative")</f>
        <v>0</v>
      </c>
      <c r="H88" s="6">
        <f>IFERROR(VLOOKUP(C88,t5_ML_2511!$C$1:$E$18,3,FALSE),"Pas de tentative")</f>
        <v>0</v>
      </c>
      <c r="I88" s="6">
        <f>IFERROR(VLOOKUP(C88,ml_spé!$C$1:$E$4,3,FALSE),"Pas de tentative")</f>
        <v>6</v>
      </c>
      <c r="J88" s="6">
        <f>IFERROR(VLOOKUP(C88,t6_ML_0212!$C$1:$E$11,3,FALSE),"Pas de tentative")</f>
        <v>5</v>
      </c>
      <c r="K88" s="6">
        <f t="shared" si="3"/>
        <v>6</v>
      </c>
      <c r="L88" s="5" t="str" cm="1">
        <f t="array" ref="L88">_xlfn.IFS(K88&lt;10,"Pas validé",K88&gt;=10,"Validé")</f>
        <v>Pas validé</v>
      </c>
    </row>
    <row r="89" spans="1:12" x14ac:dyDescent="0.25">
      <c r="A89" s="5" t="s">
        <v>38</v>
      </c>
      <c r="B89" s="5" t="s">
        <v>37</v>
      </c>
      <c r="C89" s="5" t="str">
        <f t="shared" si="2"/>
        <v>PELARDBerenice</v>
      </c>
      <c r="D89" s="6">
        <f>IFERROR(VLOOKUP(C89,t1_ML_2310!$C$1:$E$111,3,FALSE),"Pas de tentative")</f>
        <v>2</v>
      </c>
      <c r="E89" s="6" t="str">
        <f>IFERROR(VLOOKUP(C89,t2_ML_0411!$C$1:$E$51,3,FALSE),"Pas de tentative")</f>
        <v>Pas de tentative</v>
      </c>
      <c r="F89" s="6">
        <f>IFERROR(VLOOKUP(C89,t3_ML_1311!$C$1:$E$42,3,FALSE),"Pas de tentative")</f>
        <v>12.5</v>
      </c>
      <c r="G89" s="6" t="str">
        <f>IFERROR(VLOOKUP(C89,t4_ML_1811!$D$1:$F$27,3,FALSE),"Pas de tentative")</f>
        <v>Pas de tentative</v>
      </c>
      <c r="H89" s="6" t="str">
        <f>IFERROR(VLOOKUP(C89,t5_ML_2511!$C$1:$E$18,3,FALSE),"Pas de tentative")</f>
        <v>Pas de tentative</v>
      </c>
      <c r="I89" s="6" t="str">
        <f>IFERROR(VLOOKUP(C89,ml_spé!$C$1:$E$4,3,FALSE),"Pas de tentative")</f>
        <v>Pas de tentative</v>
      </c>
      <c r="J89" s="6" t="str">
        <f>IFERROR(VLOOKUP(C89,t6_ML_0212!$C$1:$E$11,3,FALSE),"Pas de tentative")</f>
        <v>Pas de tentative</v>
      </c>
      <c r="K89" s="6">
        <f t="shared" si="3"/>
        <v>12.5</v>
      </c>
      <c r="L89" s="5" t="str" cm="1">
        <f t="array" ref="L89">_xlfn.IFS(K89&lt;10,"Pas validé",K89&gt;=10,"Validé")</f>
        <v>Validé</v>
      </c>
    </row>
    <row r="90" spans="1:12" x14ac:dyDescent="0.25">
      <c r="A90" s="5" t="s">
        <v>65</v>
      </c>
      <c r="B90" s="5" t="s">
        <v>82</v>
      </c>
      <c r="C90" s="5" t="str">
        <f t="shared" si="2"/>
        <v>PETITPaul</v>
      </c>
      <c r="D90" s="6">
        <f>IFERROR(VLOOKUP(C90,t1_ML_2310!$C$1:$E$111,3,FALSE),"Pas de tentative")</f>
        <v>2</v>
      </c>
      <c r="E90" s="6">
        <f>IFERROR(VLOOKUP(C90,t2_ML_0411!$C$1:$E$51,3,FALSE),"Pas de tentative")</f>
        <v>13</v>
      </c>
      <c r="F90" s="6" t="str">
        <f>IFERROR(VLOOKUP(C90,t3_ML_1311!$C$1:$E$42,3,FALSE),"Pas de tentative")</f>
        <v>Pas de tentative</v>
      </c>
      <c r="G90" s="6" t="str">
        <f>IFERROR(VLOOKUP(C90,t4_ML_1811!$D$1:$F$27,3,FALSE),"Pas de tentative")</f>
        <v>Pas de tentative</v>
      </c>
      <c r="H90" s="6" t="str">
        <f>IFERROR(VLOOKUP(C90,t5_ML_2511!$C$1:$E$18,3,FALSE),"Pas de tentative")</f>
        <v>Pas de tentative</v>
      </c>
      <c r="I90" s="6" t="str">
        <f>IFERROR(VLOOKUP(C90,ml_spé!$C$1:$E$4,3,FALSE),"Pas de tentative")</f>
        <v>Pas de tentative</v>
      </c>
      <c r="J90" s="6" t="str">
        <f>IFERROR(VLOOKUP(C90,t6_ML_0212!$C$1:$E$11,3,FALSE),"Pas de tentative")</f>
        <v>Pas de tentative</v>
      </c>
      <c r="K90" s="6">
        <f t="shared" si="3"/>
        <v>13</v>
      </c>
      <c r="L90" s="5" t="str" cm="1">
        <f t="array" ref="L90">_xlfn.IFS(K90&lt;10,"Pas validé",K90&gt;=10,"Validé")</f>
        <v>Validé</v>
      </c>
    </row>
    <row r="91" spans="1:12" x14ac:dyDescent="0.25">
      <c r="A91" s="5" t="s">
        <v>50</v>
      </c>
      <c r="B91" s="5" t="s">
        <v>134</v>
      </c>
      <c r="C91" s="5" t="str">
        <f t="shared" si="2"/>
        <v>PLATEAUCorentin</v>
      </c>
      <c r="D91" s="6">
        <f>IFERROR(VLOOKUP(C91,t1_ML_2310!$C$1:$E$111,3,FALSE),"Pas de tentative")</f>
        <v>0</v>
      </c>
      <c r="E91" s="6">
        <f>IFERROR(VLOOKUP(C91,t2_ML_0411!$C$1:$E$51,3,FALSE),"Pas de tentative")</f>
        <v>7.5</v>
      </c>
      <c r="F91" s="6">
        <f>IFERROR(VLOOKUP(C91,t3_ML_1311!$C$1:$E$42,3,FALSE),"Pas de tentative")</f>
        <v>10.5</v>
      </c>
      <c r="G91" s="6" t="str">
        <f>IFERROR(VLOOKUP(C91,t4_ML_1811!$D$1:$F$27,3,FALSE),"Pas de tentative")</f>
        <v>Pas de tentative</v>
      </c>
      <c r="H91" s="6" t="str">
        <f>IFERROR(VLOOKUP(C91,t5_ML_2511!$C$1:$E$18,3,FALSE),"Pas de tentative")</f>
        <v>Pas de tentative</v>
      </c>
      <c r="I91" s="6" t="str">
        <f>IFERROR(VLOOKUP(C91,ml_spé!$C$1:$E$4,3,FALSE),"Pas de tentative")</f>
        <v>Pas de tentative</v>
      </c>
      <c r="J91" s="6" t="str">
        <f>IFERROR(VLOOKUP(C91,t6_ML_0212!$C$1:$E$11,3,FALSE),"Pas de tentative")</f>
        <v>Pas de tentative</v>
      </c>
      <c r="K91" s="6">
        <f t="shared" si="3"/>
        <v>10.5</v>
      </c>
      <c r="L91" s="5" t="str" cm="1">
        <f t="array" ref="L91">_xlfn.IFS(K91&lt;10,"Pas validé",K91&gt;=10,"Validé")</f>
        <v>Validé</v>
      </c>
    </row>
    <row r="92" spans="1:12" x14ac:dyDescent="0.25">
      <c r="A92" s="5" t="s">
        <v>320</v>
      </c>
      <c r="B92" s="5" t="s">
        <v>319</v>
      </c>
      <c r="C92" s="5" t="str">
        <f t="shared" si="2"/>
        <v>PONTYRomain</v>
      </c>
      <c r="D92" s="6" t="str">
        <f>IFERROR(VLOOKUP(C92,t1_ML_2310!$C$1:$E$111,3,FALSE),"Pas de tentative")</f>
        <v>Pas de tentative</v>
      </c>
      <c r="E92" s="6">
        <f>IFERROR(VLOOKUP(C92,t2_ML_0411!$C$1:$E$51,3,FALSE),"Pas de tentative")</f>
        <v>5</v>
      </c>
      <c r="F92" s="6">
        <f>IFERROR(VLOOKUP(C92,t3_ML_1311!$C$1:$E$42,3,FALSE),"Pas de tentative")</f>
        <v>16</v>
      </c>
      <c r="G92" s="6" t="str">
        <f>IFERROR(VLOOKUP(C92,t4_ML_1811!$D$1:$F$27,3,FALSE),"Pas de tentative")</f>
        <v>Pas de tentative</v>
      </c>
      <c r="H92" s="6" t="str">
        <f>IFERROR(VLOOKUP(C92,t5_ML_2511!$C$1:$E$18,3,FALSE),"Pas de tentative")</f>
        <v>Pas de tentative</v>
      </c>
      <c r="I92" s="6" t="str">
        <f>IFERROR(VLOOKUP(C92,ml_spé!$C$1:$E$4,3,FALSE),"Pas de tentative")</f>
        <v>Pas de tentative</v>
      </c>
      <c r="J92" s="6" t="str">
        <f>IFERROR(VLOOKUP(C92,t6_ML_0212!$C$1:$E$11,3,FALSE),"Pas de tentative")</f>
        <v>Pas de tentative</v>
      </c>
      <c r="K92" s="6">
        <f t="shared" si="3"/>
        <v>16</v>
      </c>
      <c r="L92" s="5" t="str" cm="1">
        <f t="array" ref="L92">_xlfn.IFS(K92&lt;10,"Pas validé",K92&gt;=10,"Validé")</f>
        <v>Validé</v>
      </c>
    </row>
    <row r="93" spans="1:12" x14ac:dyDescent="0.25">
      <c r="A93" s="7" t="s">
        <v>534</v>
      </c>
      <c r="B93" s="7" t="s">
        <v>535</v>
      </c>
      <c r="C93" s="7" t="str">
        <f t="shared" si="2"/>
        <v>PROTINEthan</v>
      </c>
      <c r="D93" s="55" t="str">
        <f>IFERROR(VLOOKUP(C93,t1_ML_2310!$C$1:$E$111,3,FALSE),"Pas de tentative")</f>
        <v>Pas de tentative</v>
      </c>
      <c r="E93" s="55" t="str">
        <f>IFERROR(VLOOKUP(C93,t2_ML_0411!$C$1:$E$51,3,FALSE),"Pas de tentative")</f>
        <v>Pas de tentative</v>
      </c>
      <c r="F93" s="55" t="str">
        <f>IFERROR(VLOOKUP(C93,t3_ML_1311!$C$1:$E$42,3,FALSE),"Pas de tentative")</f>
        <v>Pas de tentative</v>
      </c>
      <c r="G93" s="55" t="str">
        <f>IFERROR(VLOOKUP(C93,t4_ML_1811!$D$1:$F$27,3,FALSE),"Pas de tentative")</f>
        <v>Pas de tentative</v>
      </c>
      <c r="H93" s="55" t="str">
        <f>IFERROR(VLOOKUP(C93,t5_ML_2511!$C$1:$E$18,3,FALSE),"Pas de tentative")</f>
        <v>Pas de tentative</v>
      </c>
      <c r="I93" s="6" t="str">
        <f>IFERROR(VLOOKUP(C93,ml_spé!$C$1:$E$4,3,FALSE),"Pas de tentative")</f>
        <v>Pas de tentative</v>
      </c>
      <c r="J93" s="6" t="str">
        <f>IFERROR(VLOOKUP(C93,t6_ML_0212!$C$1:$E$11,3,FALSE),"Pas de tentative")</f>
        <v>Pas de tentative</v>
      </c>
      <c r="K93" s="6">
        <f t="shared" si="3"/>
        <v>0</v>
      </c>
      <c r="L93" s="5" t="str" cm="1">
        <f t="array" ref="L93">_xlfn.IFS(K93&lt;10,"Pas validé",K93&gt;=10,"Validé")</f>
        <v>Pas validé</v>
      </c>
    </row>
    <row r="94" spans="1:12" x14ac:dyDescent="0.25">
      <c r="A94" s="5" t="s">
        <v>32</v>
      </c>
      <c r="B94" s="5" t="s">
        <v>31</v>
      </c>
      <c r="C94" s="5" t="str">
        <f t="shared" si="2"/>
        <v>RABOURDINJean</v>
      </c>
      <c r="D94" s="6">
        <f>IFERROR(VLOOKUP(C94,t1_ML_2310!$C$1:$E$111,3,FALSE),"Pas de tentative")</f>
        <v>3</v>
      </c>
      <c r="E94" s="6" t="str">
        <f>IFERROR(VLOOKUP(C94,t2_ML_0411!$C$1:$E$51,3,FALSE),"Pas de tentative")</f>
        <v>Pas de tentative</v>
      </c>
      <c r="F94" s="6">
        <f>IFERROR(VLOOKUP(C94,t3_ML_1311!$C$1:$E$42,3,FALSE),"Pas de tentative")</f>
        <v>13.5</v>
      </c>
      <c r="G94" s="6" t="str">
        <f>IFERROR(VLOOKUP(C94,t4_ML_1811!$D$1:$F$27,3,FALSE),"Pas de tentative")</f>
        <v>Pas de tentative</v>
      </c>
      <c r="H94" s="6" t="str">
        <f>IFERROR(VLOOKUP(C94,t5_ML_2511!$C$1:$E$18,3,FALSE),"Pas de tentative")</f>
        <v>Pas de tentative</v>
      </c>
      <c r="I94" s="6" t="str">
        <f>IFERROR(VLOOKUP(C94,ml_spé!$C$1:$E$4,3,FALSE),"Pas de tentative")</f>
        <v>Pas de tentative</v>
      </c>
      <c r="J94" s="6" t="str">
        <f>IFERROR(VLOOKUP(C94,t6_ML_0212!$C$1:$E$11,3,FALSE),"Pas de tentative")</f>
        <v>Pas de tentative</v>
      </c>
      <c r="K94" s="6">
        <f t="shared" si="3"/>
        <v>13.5</v>
      </c>
      <c r="L94" s="5" t="str" cm="1">
        <f t="array" ref="L94">_xlfn.IFS(K94&lt;10,"Pas validé",K94&gt;=10,"Validé")</f>
        <v>Validé</v>
      </c>
    </row>
    <row r="95" spans="1:12" x14ac:dyDescent="0.25">
      <c r="A95" s="5" t="s">
        <v>186</v>
      </c>
      <c r="B95" s="5" t="s">
        <v>185</v>
      </c>
      <c r="C95" s="5" t="str">
        <f t="shared" si="2"/>
        <v>RAVELOJAONAArthur</v>
      </c>
      <c r="D95" s="6">
        <f>IFERROR(VLOOKUP(C95,t1_ML_2310!$C$1:$E$111,3,FALSE),"Pas de tentative")</f>
        <v>3</v>
      </c>
      <c r="E95" s="6">
        <f>IFERROR(VLOOKUP(C95,t2_ML_0411!$C$1:$E$51,3,FALSE),"Pas de tentative")</f>
        <v>8</v>
      </c>
      <c r="F95" s="6" t="str">
        <f>IFERROR(VLOOKUP(C95,t3_ML_1311!$C$1:$E$42,3,FALSE),"Pas de tentative")</f>
        <v>Pas de tentative</v>
      </c>
      <c r="G95" s="6">
        <f>IFERROR(VLOOKUP(C95,t4_ML_1811!$D$1:$F$27,3,FALSE),"Pas de tentative")</f>
        <v>7.5</v>
      </c>
      <c r="H95" s="6">
        <f>IFERROR(VLOOKUP(C95,t5_ML_2511!$C$1:$E$18,3,FALSE),"Pas de tentative")</f>
        <v>6</v>
      </c>
      <c r="I95" s="6" t="str">
        <f>IFERROR(VLOOKUP(C95,ml_spé!$C$1:$E$4,3,FALSE),"Pas de tentative")</f>
        <v>Pas de tentative</v>
      </c>
      <c r="J95" s="6">
        <f>IFERROR(VLOOKUP(C95,t6_ML_0212!$C$1:$E$11,3,FALSE),"Pas de tentative")</f>
        <v>5</v>
      </c>
      <c r="K95" s="6">
        <f t="shared" si="3"/>
        <v>8</v>
      </c>
      <c r="L95" s="5" t="str" cm="1">
        <f t="array" ref="L95">_xlfn.IFS(K95&lt;10,"Pas validé",K95&gt;=10,"Validé")</f>
        <v>Pas validé</v>
      </c>
    </row>
    <row r="96" spans="1:12" x14ac:dyDescent="0.25">
      <c r="A96" s="5" t="s">
        <v>29</v>
      </c>
      <c r="B96" s="5" t="s">
        <v>28</v>
      </c>
      <c r="C96" s="5" t="str">
        <f t="shared" si="2"/>
        <v>RIBAULTCharlotte</v>
      </c>
      <c r="D96" s="6">
        <f>IFERROR(VLOOKUP(C96,t1_ML_2310!$C$1:$E$111,3,FALSE),"Pas de tentative")</f>
        <v>16</v>
      </c>
      <c r="E96" s="6" t="str">
        <f>IFERROR(VLOOKUP(C96,t2_ML_0411!$C$1:$E$51,3,FALSE),"Pas de tentative")</f>
        <v>Pas de tentative</v>
      </c>
      <c r="F96" s="6" t="str">
        <f>IFERROR(VLOOKUP(C96,t3_ML_1311!$C$1:$E$42,3,FALSE),"Pas de tentative")</f>
        <v>Pas de tentative</v>
      </c>
      <c r="G96" s="6" t="str">
        <f>IFERROR(VLOOKUP(C96,t4_ML_1811!$D$1:$F$27,3,FALSE),"Pas de tentative")</f>
        <v>Pas de tentative</v>
      </c>
      <c r="H96" s="6" t="str">
        <f>IFERROR(VLOOKUP(C96,t5_ML_2511!$C$1:$E$18,3,FALSE),"Pas de tentative")</f>
        <v>Pas de tentative</v>
      </c>
      <c r="I96" s="6" t="str">
        <f>IFERROR(VLOOKUP(C96,ml_spé!$C$1:$E$4,3,FALSE),"Pas de tentative")</f>
        <v>Pas de tentative</v>
      </c>
      <c r="J96" s="6" t="str">
        <f>IFERROR(VLOOKUP(C96,t6_ML_0212!$C$1:$E$11,3,FALSE),"Pas de tentative")</f>
        <v>Pas de tentative</v>
      </c>
      <c r="K96" s="6">
        <f t="shared" si="3"/>
        <v>16</v>
      </c>
      <c r="L96" s="5" t="str" cm="1">
        <f t="array" ref="L96">_xlfn.IFS(K96&lt;10,"Pas validé",K96&gt;=10,"Validé")</f>
        <v>Validé</v>
      </c>
    </row>
    <row r="97" spans="1:12" x14ac:dyDescent="0.25">
      <c r="A97" s="5" t="s">
        <v>44</v>
      </c>
      <c r="B97" s="5" t="s">
        <v>99</v>
      </c>
      <c r="C97" s="5" t="str">
        <f t="shared" si="2"/>
        <v>RIVIERRECamille</v>
      </c>
      <c r="D97" s="6">
        <f>IFERROR(VLOOKUP(C97,t1_ML_2310!$C$1:$E$111,3,FALSE),"Pas de tentative")</f>
        <v>10.5</v>
      </c>
      <c r="E97" s="6" t="str">
        <f>IFERROR(VLOOKUP(C97,t2_ML_0411!$C$1:$E$51,3,FALSE),"Pas de tentative")</f>
        <v>Pas de tentative</v>
      </c>
      <c r="F97" s="6" t="str">
        <f>IFERROR(VLOOKUP(C97,t3_ML_1311!$C$1:$E$42,3,FALSE),"Pas de tentative")</f>
        <v>Pas de tentative</v>
      </c>
      <c r="G97" s="6" t="str">
        <f>IFERROR(VLOOKUP(C97,t4_ML_1811!$D$1:$F$27,3,FALSE),"Pas de tentative")</f>
        <v>Pas de tentative</v>
      </c>
      <c r="H97" s="6" t="str">
        <f>IFERROR(VLOOKUP(C97,t5_ML_2511!$C$1:$E$18,3,FALSE),"Pas de tentative")</f>
        <v>Pas de tentative</v>
      </c>
      <c r="I97" s="6" t="str">
        <f>IFERROR(VLOOKUP(C97,ml_spé!$C$1:$E$4,3,FALSE),"Pas de tentative")</f>
        <v>Pas de tentative</v>
      </c>
      <c r="J97" s="6" t="str">
        <f>IFERROR(VLOOKUP(C97,t6_ML_0212!$C$1:$E$11,3,FALSE),"Pas de tentative")</f>
        <v>Pas de tentative</v>
      </c>
      <c r="K97" s="6">
        <f t="shared" si="3"/>
        <v>10.5</v>
      </c>
      <c r="L97" s="5" t="str" cm="1">
        <f t="array" ref="L97">_xlfn.IFS(K97&lt;10,"Pas validé",K97&gt;=10,"Validé")</f>
        <v>Validé</v>
      </c>
    </row>
    <row r="98" spans="1:12" x14ac:dyDescent="0.25">
      <c r="A98" s="5" t="s">
        <v>56</v>
      </c>
      <c r="B98" s="5" t="s">
        <v>55</v>
      </c>
      <c r="C98" s="5" t="str">
        <f t="shared" si="2"/>
        <v>ROGERTristan</v>
      </c>
      <c r="D98" s="6">
        <f>IFERROR(VLOOKUP(C98,t1_ML_2310!$C$1:$E$111,3,FALSE),"Pas de tentative")</f>
        <v>8.5</v>
      </c>
      <c r="E98" s="6" t="str">
        <f>IFERROR(VLOOKUP(C98,t2_ML_0411!$C$1:$E$51,3,FALSE),"Pas de tentative")</f>
        <v>Pas de tentative</v>
      </c>
      <c r="F98" s="6">
        <f>IFERROR(VLOOKUP(C98,t3_ML_1311!$C$1:$E$42,3,FALSE),"Pas de tentative")</f>
        <v>11</v>
      </c>
      <c r="G98" s="6" t="str">
        <f>IFERROR(VLOOKUP(C98,t4_ML_1811!$D$1:$F$27,3,FALSE),"Pas de tentative")</f>
        <v>Pas de tentative</v>
      </c>
      <c r="H98" s="6" t="str">
        <f>IFERROR(VLOOKUP(C98,t5_ML_2511!$C$1:$E$18,3,FALSE),"Pas de tentative")</f>
        <v>Pas de tentative</v>
      </c>
      <c r="I98" s="6" t="str">
        <f>IFERROR(VLOOKUP(C98,ml_spé!$C$1:$E$4,3,FALSE),"Pas de tentative")</f>
        <v>Pas de tentative</v>
      </c>
      <c r="J98" s="6" t="str">
        <f>IFERROR(VLOOKUP(C98,t6_ML_0212!$C$1:$E$11,3,FALSE),"Pas de tentative")</f>
        <v>Pas de tentative</v>
      </c>
      <c r="K98" s="6">
        <f t="shared" si="3"/>
        <v>11</v>
      </c>
      <c r="L98" s="5" t="str" cm="1">
        <f t="array" ref="L98">_xlfn.IFS(K98&lt;10,"Pas validé",K98&gt;=10,"Validé")</f>
        <v>Validé</v>
      </c>
    </row>
    <row r="99" spans="1:12" x14ac:dyDescent="0.25">
      <c r="A99" s="5" t="s">
        <v>89</v>
      </c>
      <c r="B99" s="5" t="s">
        <v>88</v>
      </c>
      <c r="C99" s="5" t="str">
        <f t="shared" si="2"/>
        <v>ROLLANDHeloise</v>
      </c>
      <c r="D99" s="6">
        <f>IFERROR(VLOOKUP(C99,t1_ML_2310!$C$1:$E$111,3,FALSE),"Pas de tentative")</f>
        <v>14</v>
      </c>
      <c r="E99" s="6" t="str">
        <f>IFERROR(VLOOKUP(C99,t2_ML_0411!$C$1:$E$51,3,FALSE),"Pas de tentative")</f>
        <v>Pas de tentative</v>
      </c>
      <c r="F99" s="6" t="str">
        <f>IFERROR(VLOOKUP(C99,t3_ML_1311!$C$1:$E$42,3,FALSE),"Pas de tentative")</f>
        <v>Pas de tentative</v>
      </c>
      <c r="G99" s="6" t="str">
        <f>IFERROR(VLOOKUP(C99,t4_ML_1811!$D$1:$F$27,3,FALSE),"Pas de tentative")</f>
        <v>Pas de tentative</v>
      </c>
      <c r="H99" s="6" t="str">
        <f>IFERROR(VLOOKUP(C99,t5_ML_2511!$C$1:$E$18,3,FALSE),"Pas de tentative")</f>
        <v>Pas de tentative</v>
      </c>
      <c r="I99" s="6" t="str">
        <f>IFERROR(VLOOKUP(C99,ml_spé!$C$1:$E$4,3,FALSE),"Pas de tentative")</f>
        <v>Pas de tentative</v>
      </c>
      <c r="J99" s="6" t="str">
        <f>IFERROR(VLOOKUP(C99,t6_ML_0212!$C$1:$E$11,3,FALSE),"Pas de tentative")</f>
        <v>Pas de tentative</v>
      </c>
      <c r="K99" s="6">
        <f t="shared" si="3"/>
        <v>14</v>
      </c>
      <c r="L99" s="5" t="str" cm="1">
        <f t="array" ref="L99">_xlfn.IFS(K99&lt;10,"Pas validé",K99&gt;=10,"Validé")</f>
        <v>Validé</v>
      </c>
    </row>
    <row r="100" spans="1:12" x14ac:dyDescent="0.25">
      <c r="A100" s="5" t="s">
        <v>379</v>
      </c>
      <c r="B100" s="5" t="s">
        <v>378</v>
      </c>
      <c r="C100" s="5" t="str">
        <f t="shared" si="2"/>
        <v>ROSE-VALOISMay</v>
      </c>
      <c r="D100" s="6" t="str">
        <f>IFERROR(VLOOKUP(C100,t1_ML_2310!$C$1:$E$111,3,FALSE),"Pas de tentative")</f>
        <v>Pas de tentative</v>
      </c>
      <c r="E100" s="6" t="str">
        <f>IFERROR(VLOOKUP(C100,t2_ML_0411!$C$1:$E$51,3,FALSE),"Pas de tentative")</f>
        <v>Pas de tentative</v>
      </c>
      <c r="F100" s="6">
        <f>IFERROR(VLOOKUP(C100,t3_ML_1311!$C$1:$E$42,3,FALSE),"Pas de tentative")</f>
        <v>13.5</v>
      </c>
      <c r="G100" s="6" t="str">
        <f>IFERROR(VLOOKUP(C100,t4_ML_1811!$D$1:$F$27,3,FALSE),"Pas de tentative")</f>
        <v>Pas de tentative</v>
      </c>
      <c r="H100" s="6" t="str">
        <f>IFERROR(VLOOKUP(C100,t5_ML_2511!$C$1:$E$18,3,FALSE),"Pas de tentative")</f>
        <v>Pas de tentative</v>
      </c>
      <c r="I100" s="6" t="str">
        <f>IFERROR(VLOOKUP(C100,ml_spé!$C$1:$E$4,3,FALSE),"Pas de tentative")</f>
        <v>Pas de tentative</v>
      </c>
      <c r="J100" s="6" t="str">
        <f>IFERROR(VLOOKUP(C100,t6_ML_0212!$C$1:$E$11,3,FALSE),"Pas de tentative")</f>
        <v>Pas de tentative</v>
      </c>
      <c r="K100" s="6">
        <f t="shared" si="3"/>
        <v>13.5</v>
      </c>
      <c r="L100" s="5" t="str" cm="1">
        <f t="array" ref="L100">_xlfn.IFS(K100&lt;10,"Pas validé",K100&gt;=10,"Validé")</f>
        <v>Validé</v>
      </c>
    </row>
    <row r="101" spans="1:12" x14ac:dyDescent="0.25">
      <c r="A101" s="5" t="s">
        <v>71</v>
      </c>
      <c r="B101" s="5" t="s">
        <v>70</v>
      </c>
      <c r="C101" s="5" t="str">
        <f t="shared" si="2"/>
        <v>ROUGEGREZTom</v>
      </c>
      <c r="D101" s="6">
        <f>IFERROR(VLOOKUP(C101,t1_ML_2310!$C$1:$E$111,3,FALSE),"Pas de tentative")</f>
        <v>8.5</v>
      </c>
      <c r="E101" s="6">
        <f>IFERROR(VLOOKUP(C101,t2_ML_0411!$C$1:$E$51,3,FALSE),"Pas de tentative")</f>
        <v>2.5</v>
      </c>
      <c r="F101" s="6">
        <f>IFERROR(VLOOKUP(C101,t3_ML_1311!$C$1:$E$42,3,FALSE),"Pas de tentative")</f>
        <v>0</v>
      </c>
      <c r="G101" s="6">
        <f>IFERROR(VLOOKUP(C101,t4_ML_1811!$D$1:$F$27,3,FALSE),"Pas de tentative")</f>
        <v>8</v>
      </c>
      <c r="H101" s="6">
        <f>IFERROR(VLOOKUP(C101,t5_ML_2511!$C$1:$E$18,3,FALSE),"Pas de tentative")</f>
        <v>0</v>
      </c>
      <c r="I101" s="6">
        <f>IFERROR(VLOOKUP(C101,ml_spé!$C$1:$E$4,3,FALSE),"Pas de tentative")</f>
        <v>13.5</v>
      </c>
      <c r="J101" s="6" t="str">
        <f>IFERROR(VLOOKUP(C101,t6_ML_0212!$C$1:$E$11,3,FALSE),"Pas de tentative")</f>
        <v>Pas de tentative</v>
      </c>
      <c r="K101" s="6">
        <f t="shared" si="3"/>
        <v>13.5</v>
      </c>
      <c r="L101" s="5" t="str" cm="1">
        <f t="array" ref="L101">_xlfn.IFS(K101&lt;10,"Pas validé",K101&gt;=10,"Validé")</f>
        <v>Validé</v>
      </c>
    </row>
    <row r="102" spans="1:12" x14ac:dyDescent="0.25">
      <c r="A102" s="5" t="s">
        <v>22</v>
      </c>
      <c r="B102" s="5" t="s">
        <v>21</v>
      </c>
      <c r="C102" s="5" t="str">
        <f t="shared" si="2"/>
        <v>SACAVINAntoine</v>
      </c>
      <c r="D102" s="6">
        <f>IFERROR(VLOOKUP(C102,t1_ML_2310!$C$1:$E$111,3,FALSE),"Pas de tentative")</f>
        <v>16</v>
      </c>
      <c r="E102" s="6" t="str">
        <f>IFERROR(VLOOKUP(C102,t2_ML_0411!$C$1:$E$51,3,FALSE),"Pas de tentative")</f>
        <v>Pas de tentative</v>
      </c>
      <c r="F102" s="6" t="str">
        <f>IFERROR(VLOOKUP(C102,t3_ML_1311!$C$1:$E$42,3,FALSE),"Pas de tentative")</f>
        <v>Pas de tentative</v>
      </c>
      <c r="G102" s="6" t="str">
        <f>IFERROR(VLOOKUP(C102,t4_ML_1811!$D$1:$F$27,3,FALSE),"Pas de tentative")</f>
        <v>Pas de tentative</v>
      </c>
      <c r="H102" s="6" t="str">
        <f>IFERROR(VLOOKUP(C102,t5_ML_2511!$C$1:$E$18,3,FALSE),"Pas de tentative")</f>
        <v>Pas de tentative</v>
      </c>
      <c r="I102" s="6" t="str">
        <f>IFERROR(VLOOKUP(C102,ml_spé!$C$1:$E$4,3,FALSE),"Pas de tentative")</f>
        <v>Pas de tentative</v>
      </c>
      <c r="J102" s="6" t="str">
        <f>IFERROR(VLOOKUP(C102,t6_ML_0212!$C$1:$E$11,3,FALSE),"Pas de tentative")</f>
        <v>Pas de tentative</v>
      </c>
      <c r="K102" s="6">
        <f t="shared" si="3"/>
        <v>16</v>
      </c>
      <c r="L102" s="5" t="str" cm="1">
        <f t="array" ref="L102">_xlfn.IFS(K102&lt;10,"Pas validé",K102&gt;=10,"Validé")</f>
        <v>Validé</v>
      </c>
    </row>
    <row r="103" spans="1:12" x14ac:dyDescent="0.25">
      <c r="A103" s="5" t="s">
        <v>68</v>
      </c>
      <c r="B103" s="5" t="s">
        <v>67</v>
      </c>
      <c r="C103" s="5" t="str">
        <f t="shared" si="2"/>
        <v>SAMAINDiane</v>
      </c>
      <c r="D103" s="6">
        <f>IFERROR(VLOOKUP(C103,t1_ML_2310!$C$1:$E$111,3,FALSE),"Pas de tentative")</f>
        <v>12.5</v>
      </c>
      <c r="E103" s="6" t="str">
        <f>IFERROR(VLOOKUP(C103,t2_ML_0411!$C$1:$E$51,3,FALSE),"Pas de tentative")</f>
        <v>Pas de tentative</v>
      </c>
      <c r="F103" s="6" t="str">
        <f>IFERROR(VLOOKUP(C103,t3_ML_1311!$C$1:$E$42,3,FALSE),"Pas de tentative")</f>
        <v>Pas de tentative</v>
      </c>
      <c r="G103" s="6" t="str">
        <f>IFERROR(VLOOKUP(C103,t4_ML_1811!$D$1:$F$27,3,FALSE),"Pas de tentative")</f>
        <v>Pas de tentative</v>
      </c>
      <c r="H103" s="6" t="str">
        <f>IFERROR(VLOOKUP(C103,t5_ML_2511!$C$1:$E$18,3,FALSE),"Pas de tentative")</f>
        <v>Pas de tentative</v>
      </c>
      <c r="I103" s="6" t="str">
        <f>IFERROR(VLOOKUP(C103,ml_spé!$C$1:$E$4,3,FALSE),"Pas de tentative")</f>
        <v>Pas de tentative</v>
      </c>
      <c r="J103" s="6" t="str">
        <f>IFERROR(VLOOKUP(C103,t6_ML_0212!$C$1:$E$11,3,FALSE),"Pas de tentative")</f>
        <v>Pas de tentative</v>
      </c>
      <c r="K103" s="6">
        <f t="shared" si="3"/>
        <v>12.5</v>
      </c>
      <c r="L103" s="5" t="str" cm="1">
        <f t="array" ref="L103">_xlfn.IFS(K103&lt;10,"Pas validé",K103&gt;=10,"Validé")</f>
        <v>Validé</v>
      </c>
    </row>
    <row r="104" spans="1:12" x14ac:dyDescent="0.25">
      <c r="A104" s="5" t="s">
        <v>95</v>
      </c>
      <c r="B104" s="5" t="s">
        <v>94</v>
      </c>
      <c r="C104" s="5" t="str">
        <f t="shared" si="2"/>
        <v>SAMPERSLucile</v>
      </c>
      <c r="D104" s="6">
        <f>IFERROR(VLOOKUP(C104,t1_ML_2310!$C$1:$E$111,3,FALSE),"Pas de tentative")</f>
        <v>7</v>
      </c>
      <c r="E104" s="6">
        <f>IFERROR(VLOOKUP(C104,t2_ML_0411!$C$1:$E$51,3,FALSE),"Pas de tentative")</f>
        <v>8</v>
      </c>
      <c r="F104" s="6">
        <f>IFERROR(VLOOKUP(C104,t3_ML_1311!$C$1:$E$42,3,FALSE),"Pas de tentative")</f>
        <v>10</v>
      </c>
      <c r="G104" s="6" t="str">
        <f>IFERROR(VLOOKUP(C104,t4_ML_1811!$D$1:$F$27,3,FALSE),"Pas de tentative")</f>
        <v>Pas de tentative</v>
      </c>
      <c r="H104" s="6" t="str">
        <f>IFERROR(VLOOKUP(C104,t5_ML_2511!$C$1:$E$18,3,FALSE),"Pas de tentative")</f>
        <v>Pas de tentative</v>
      </c>
      <c r="I104" s="6" t="str">
        <f>IFERROR(VLOOKUP(C104,ml_spé!$C$1:$E$4,3,FALSE),"Pas de tentative")</f>
        <v>Pas de tentative</v>
      </c>
      <c r="J104" s="6" t="str">
        <f>IFERROR(VLOOKUP(C104,t6_ML_0212!$C$1:$E$11,3,FALSE),"Pas de tentative")</f>
        <v>Pas de tentative</v>
      </c>
      <c r="K104" s="6">
        <f t="shared" si="3"/>
        <v>10</v>
      </c>
      <c r="L104" s="5" t="str" cm="1">
        <f t="array" ref="L104">_xlfn.IFS(K104&lt;10,"Pas validé",K104&gt;=10,"Validé")</f>
        <v>Validé</v>
      </c>
    </row>
    <row r="105" spans="1:12" x14ac:dyDescent="0.25">
      <c r="A105" s="5" t="s">
        <v>129</v>
      </c>
      <c r="B105" s="5" t="s">
        <v>128</v>
      </c>
      <c r="C105" s="5" t="str">
        <f t="shared" si="2"/>
        <v>SEMBLATMarie</v>
      </c>
      <c r="D105" s="6">
        <f>IFERROR(VLOOKUP(C105,t1_ML_2310!$C$1:$E$111,3,FALSE),"Pas de tentative")</f>
        <v>13</v>
      </c>
      <c r="E105" s="6" t="str">
        <f>IFERROR(VLOOKUP(C105,t2_ML_0411!$C$1:$E$51,3,FALSE),"Pas de tentative")</f>
        <v>Pas de tentative</v>
      </c>
      <c r="F105" s="6" t="str">
        <f>IFERROR(VLOOKUP(C105,t3_ML_1311!$C$1:$E$42,3,FALSE),"Pas de tentative")</f>
        <v>Pas de tentative</v>
      </c>
      <c r="G105" s="6" t="str">
        <f>IFERROR(VLOOKUP(C105,t4_ML_1811!$D$1:$F$27,3,FALSE),"Pas de tentative")</f>
        <v>Pas de tentative</v>
      </c>
      <c r="H105" s="6" t="str">
        <f>IFERROR(VLOOKUP(C105,t5_ML_2511!$C$1:$E$18,3,FALSE),"Pas de tentative")</f>
        <v>Pas de tentative</v>
      </c>
      <c r="I105" s="6" t="str">
        <f>IFERROR(VLOOKUP(C105,ml_spé!$C$1:$E$4,3,FALSE),"Pas de tentative")</f>
        <v>Pas de tentative</v>
      </c>
      <c r="J105" s="6" t="str">
        <f>IFERROR(VLOOKUP(C105,t6_ML_0212!$C$1:$E$11,3,FALSE),"Pas de tentative")</f>
        <v>Pas de tentative</v>
      </c>
      <c r="K105" s="6">
        <f t="shared" si="3"/>
        <v>13</v>
      </c>
      <c r="L105" s="5" t="str" cm="1">
        <f t="array" ref="L105">_xlfn.IFS(K105&lt;10,"Pas validé",K105&gt;=10,"Validé")</f>
        <v>Validé</v>
      </c>
    </row>
    <row r="106" spans="1:12" x14ac:dyDescent="0.25">
      <c r="A106" s="5" t="s">
        <v>80</v>
      </c>
      <c r="B106" s="5" t="s">
        <v>79</v>
      </c>
      <c r="C106" s="5" t="str">
        <f t="shared" si="2"/>
        <v>SEPTIERNinon</v>
      </c>
      <c r="D106" s="6">
        <f>IFERROR(VLOOKUP(C106,t1_ML_2310!$C$1:$E$111,3,FALSE),"Pas de tentative")</f>
        <v>8</v>
      </c>
      <c r="E106" s="6">
        <f>IFERROR(VLOOKUP(C106,t2_ML_0411!$C$1:$E$51,3,FALSE),"Pas de tentative")</f>
        <v>13.5</v>
      </c>
      <c r="F106" s="6" t="str">
        <f>IFERROR(VLOOKUP(C106,t3_ML_1311!$C$1:$E$42,3,FALSE),"Pas de tentative")</f>
        <v>Pas de tentative</v>
      </c>
      <c r="G106" s="6" t="str">
        <f>IFERROR(VLOOKUP(C106,t4_ML_1811!$D$1:$F$27,3,FALSE),"Pas de tentative")</f>
        <v>Pas de tentative</v>
      </c>
      <c r="H106" s="6" t="str">
        <f>IFERROR(VLOOKUP(C106,t5_ML_2511!$C$1:$E$18,3,FALSE),"Pas de tentative")</f>
        <v>Pas de tentative</v>
      </c>
      <c r="I106" s="6" t="str">
        <f>IFERROR(VLOOKUP(C106,ml_spé!$C$1:$E$4,3,FALSE),"Pas de tentative")</f>
        <v>Pas de tentative</v>
      </c>
      <c r="J106" s="6" t="str">
        <f>IFERROR(VLOOKUP(C106,t6_ML_0212!$C$1:$E$11,3,FALSE),"Pas de tentative")</f>
        <v>Pas de tentative</v>
      </c>
      <c r="K106" s="6">
        <f t="shared" si="3"/>
        <v>13.5</v>
      </c>
      <c r="L106" s="5" t="str" cm="1">
        <f t="array" ref="L106">_xlfn.IFS(K106&lt;10,"Pas validé",K106&gt;=10,"Validé")</f>
        <v>Validé</v>
      </c>
    </row>
    <row r="107" spans="1:12" x14ac:dyDescent="0.25">
      <c r="A107" s="5" t="s">
        <v>41</v>
      </c>
      <c r="B107" s="5" t="s">
        <v>40</v>
      </c>
      <c r="C107" s="5" t="str">
        <f t="shared" si="2"/>
        <v>STERINValentin</v>
      </c>
      <c r="D107" s="6">
        <f>IFERROR(VLOOKUP(C107,t1_ML_2310!$C$1:$E$111,3,FALSE),"Pas de tentative")</f>
        <v>14</v>
      </c>
      <c r="E107" s="6" t="str">
        <f>IFERROR(VLOOKUP(C107,t2_ML_0411!$C$1:$E$51,3,FALSE),"Pas de tentative")</f>
        <v>Pas de tentative</v>
      </c>
      <c r="F107" s="6" t="str">
        <f>IFERROR(VLOOKUP(C107,t3_ML_1311!$C$1:$E$42,3,FALSE),"Pas de tentative")</f>
        <v>Pas de tentative</v>
      </c>
      <c r="G107" s="6" t="str">
        <f>IFERROR(VLOOKUP(C107,t4_ML_1811!$D$1:$F$27,3,FALSE),"Pas de tentative")</f>
        <v>Pas de tentative</v>
      </c>
      <c r="H107" s="6" t="str">
        <f>IFERROR(VLOOKUP(C107,t5_ML_2511!$C$1:$E$18,3,FALSE),"Pas de tentative")</f>
        <v>Pas de tentative</v>
      </c>
      <c r="I107" s="6" t="str">
        <f>IFERROR(VLOOKUP(C107,ml_spé!$C$1:$E$4,3,FALSE),"Pas de tentative")</f>
        <v>Pas de tentative</v>
      </c>
      <c r="J107" s="6" t="str">
        <f>IFERROR(VLOOKUP(C107,t6_ML_0212!$C$1:$E$11,3,FALSE),"Pas de tentative")</f>
        <v>Pas de tentative</v>
      </c>
      <c r="K107" s="6">
        <f t="shared" si="3"/>
        <v>14</v>
      </c>
      <c r="L107" s="5" t="str" cm="1">
        <f t="array" ref="L107">_xlfn.IFS(K107&lt;10,"Pas validé",K107&gt;=10,"Validé")</f>
        <v>Validé</v>
      </c>
    </row>
    <row r="108" spans="1:12" x14ac:dyDescent="0.25">
      <c r="A108" s="5" t="s">
        <v>113</v>
      </c>
      <c r="B108" s="5" t="s">
        <v>112</v>
      </c>
      <c r="C108" s="5" t="str">
        <f t="shared" si="2"/>
        <v>TAPPRESTLily</v>
      </c>
      <c r="D108" s="6">
        <f>IFERROR(VLOOKUP(C108,t1_ML_2310!$C$1:$E$111,3,FALSE),"Pas de tentative")</f>
        <v>8</v>
      </c>
      <c r="E108" s="6">
        <f>IFERROR(VLOOKUP(C108,t2_ML_0411!$C$1:$E$51,3,FALSE),"Pas de tentative")</f>
        <v>12.5</v>
      </c>
      <c r="F108" s="6" t="str">
        <f>IFERROR(VLOOKUP(C108,t3_ML_1311!$C$1:$E$42,3,FALSE),"Pas de tentative")</f>
        <v>Pas de tentative</v>
      </c>
      <c r="G108" s="6" t="str">
        <f>IFERROR(VLOOKUP(C108,t4_ML_1811!$D$1:$F$27,3,FALSE),"Pas de tentative")</f>
        <v>Pas de tentative</v>
      </c>
      <c r="H108" s="6" t="str">
        <f>IFERROR(VLOOKUP(C108,t5_ML_2511!$C$1:$E$18,3,FALSE),"Pas de tentative")</f>
        <v>Pas de tentative</v>
      </c>
      <c r="I108" s="6" t="str">
        <f>IFERROR(VLOOKUP(C108,ml_spé!$C$1:$E$4,3,FALSE),"Pas de tentative")</f>
        <v>Pas de tentative</v>
      </c>
      <c r="J108" s="6" t="str">
        <f>IFERROR(VLOOKUP(C108,t6_ML_0212!$C$1:$E$11,3,FALSE),"Pas de tentative")</f>
        <v>Pas de tentative</v>
      </c>
      <c r="K108" s="6">
        <f t="shared" si="3"/>
        <v>12.5</v>
      </c>
      <c r="L108" s="5" t="str" cm="1">
        <f t="array" ref="L108">_xlfn.IFS(K108&lt;10,"Pas validé",K108&gt;=10,"Validé")</f>
        <v>Validé</v>
      </c>
    </row>
    <row r="109" spans="1:12" x14ac:dyDescent="0.25">
      <c r="A109" s="5" t="s">
        <v>146</v>
      </c>
      <c r="B109" s="5" t="s">
        <v>145</v>
      </c>
      <c r="C109" s="5" t="str">
        <f t="shared" si="2"/>
        <v>TELLIERMaxime</v>
      </c>
      <c r="D109" s="6">
        <f>IFERROR(VLOOKUP(C109,t1_ML_2310!$C$1:$E$111,3,FALSE),"Pas de tentative")</f>
        <v>9</v>
      </c>
      <c r="E109" s="6">
        <f>IFERROR(VLOOKUP(C109,t2_ML_0411!$C$1:$E$51,3,FALSE),"Pas de tentative")</f>
        <v>6</v>
      </c>
      <c r="F109" s="6">
        <f>IFERROR(VLOOKUP(C109,t3_ML_1311!$C$1:$E$42,3,FALSE),"Pas de tentative")</f>
        <v>8</v>
      </c>
      <c r="G109" s="6">
        <f>IFERROR(VLOOKUP(C109,t4_ML_1811!$D$1:$F$27,3,FALSE),"Pas de tentative")</f>
        <v>10.5</v>
      </c>
      <c r="H109" s="6" t="str">
        <f>IFERROR(VLOOKUP(C109,t5_ML_2511!$C$1:$E$18,3,FALSE),"Pas de tentative")</f>
        <v>Pas de tentative</v>
      </c>
      <c r="I109" s="6" t="str">
        <f>IFERROR(VLOOKUP(C109,ml_spé!$C$1:$E$4,3,FALSE),"Pas de tentative")</f>
        <v>Pas de tentative</v>
      </c>
      <c r="J109" s="6" t="str">
        <f>IFERROR(VLOOKUP(C109,t6_ML_0212!$C$1:$E$11,3,FALSE),"Pas de tentative")</f>
        <v>Pas de tentative</v>
      </c>
      <c r="K109" s="6">
        <f t="shared" si="3"/>
        <v>10.5</v>
      </c>
      <c r="L109" s="5" t="str" cm="1">
        <f t="array" ref="L109">_xlfn.IFS(K109&lt;10,"Pas validé",K109&gt;=10,"Validé")</f>
        <v>Validé</v>
      </c>
    </row>
    <row r="110" spans="1:12" x14ac:dyDescent="0.25">
      <c r="A110" s="5" t="s">
        <v>132</v>
      </c>
      <c r="B110" s="5" t="s">
        <v>131</v>
      </c>
      <c r="C110" s="5" t="str">
        <f t="shared" si="2"/>
        <v>THIREEmeline</v>
      </c>
      <c r="D110" s="6">
        <f>IFERROR(VLOOKUP(C110,t1_ML_2310!$C$1:$E$111,3,FALSE),"Pas de tentative")</f>
        <v>6</v>
      </c>
      <c r="E110" s="6">
        <f>IFERROR(VLOOKUP(C110,t2_ML_0411!$C$1:$E$51,3,FALSE),"Pas de tentative")</f>
        <v>5</v>
      </c>
      <c r="F110" s="6">
        <f>IFERROR(VLOOKUP(C110,t3_ML_1311!$C$1:$E$42,3,FALSE),"Pas de tentative")</f>
        <v>9.5</v>
      </c>
      <c r="G110" s="6">
        <f>IFERROR(VLOOKUP(C110,t4_ML_1811!$D$1:$F$27,3,FALSE),"Pas de tentative")</f>
        <v>10</v>
      </c>
      <c r="H110" s="6" t="str">
        <f>IFERROR(VLOOKUP(C110,t5_ML_2511!$C$1:$E$18,3,FALSE),"Pas de tentative")</f>
        <v>Pas de tentative</v>
      </c>
      <c r="I110" s="6" t="str">
        <f>IFERROR(VLOOKUP(C110,ml_spé!$C$1:$E$4,3,FALSE),"Pas de tentative")</f>
        <v>Pas de tentative</v>
      </c>
      <c r="J110" s="6" t="str">
        <f>IFERROR(VLOOKUP(C110,t6_ML_0212!$C$1:$E$11,3,FALSE),"Pas de tentative")</f>
        <v>Pas de tentative</v>
      </c>
      <c r="K110" s="6">
        <f t="shared" si="3"/>
        <v>10</v>
      </c>
      <c r="L110" s="5" t="str" cm="1">
        <f t="array" ref="L110">_xlfn.IFS(K110&lt;10,"Pas validé",K110&gt;=10,"Validé")</f>
        <v>Validé</v>
      </c>
    </row>
    <row r="111" spans="1:12" x14ac:dyDescent="0.25">
      <c r="A111" s="5" t="s">
        <v>167</v>
      </c>
      <c r="B111" s="5" t="s">
        <v>166</v>
      </c>
      <c r="C111" s="5" t="str">
        <f t="shared" si="2"/>
        <v>TRAOREYelina Nissy Alison</v>
      </c>
      <c r="D111" s="6">
        <f>IFERROR(VLOOKUP(C111,t1_ML_2310!$C$1:$E$111,3,FALSE),"Pas de tentative")</f>
        <v>12</v>
      </c>
      <c r="E111" s="6" t="str">
        <f>IFERROR(VLOOKUP(C111,t2_ML_0411!$C$1:$E$51,3,FALSE),"Pas de tentative")</f>
        <v>Pas de tentative</v>
      </c>
      <c r="F111" s="6" t="str">
        <f>IFERROR(VLOOKUP(C111,t3_ML_1311!$C$1:$E$42,3,FALSE),"Pas de tentative")</f>
        <v>Pas de tentative</v>
      </c>
      <c r="G111" s="6" t="str">
        <f>IFERROR(VLOOKUP(C111,t4_ML_1811!$D$1:$F$27,3,FALSE),"Pas de tentative")</f>
        <v>Pas de tentative</v>
      </c>
      <c r="H111" s="6" t="str">
        <f>IFERROR(VLOOKUP(C111,t5_ML_2511!$C$1:$E$18,3,FALSE),"Pas de tentative")</f>
        <v>Pas de tentative</v>
      </c>
      <c r="I111" s="6" t="str">
        <f>IFERROR(VLOOKUP(C111,ml_spé!$C$1:$E$4,3,FALSE),"Pas de tentative")</f>
        <v>Pas de tentative</v>
      </c>
      <c r="J111" s="6" t="str">
        <f>IFERROR(VLOOKUP(C111,t6_ML_0212!$C$1:$E$11,3,FALSE),"Pas de tentative")</f>
        <v>Pas de tentative</v>
      </c>
      <c r="K111" s="6">
        <f t="shared" si="3"/>
        <v>12</v>
      </c>
      <c r="L111" s="5" t="str" cm="1">
        <f t="array" ref="L111">_xlfn.IFS(K111&lt;10,"Pas validé",K111&gt;=10,"Validé")</f>
        <v>Validé</v>
      </c>
    </row>
    <row r="112" spans="1:12" x14ac:dyDescent="0.25">
      <c r="A112" s="5" t="s">
        <v>59</v>
      </c>
      <c r="B112" s="5" t="s">
        <v>58</v>
      </c>
      <c r="C112" s="5" t="str">
        <f t="shared" si="2"/>
        <v>TROLLERemi</v>
      </c>
      <c r="D112" s="6">
        <f>IFERROR(VLOOKUP(C112,t1_ML_2310!$C$1:$E$111,3,FALSE),"Pas de tentative")</f>
        <v>8.5</v>
      </c>
      <c r="E112" s="6">
        <f>IFERROR(VLOOKUP(C112,t2_ML_0411!$C$1:$E$51,3,FALSE),"Pas de tentative")</f>
        <v>5</v>
      </c>
      <c r="F112" s="6">
        <f>IFERROR(VLOOKUP(C112,t3_ML_1311!$C$1:$E$42,3,FALSE),"Pas de tentative")</f>
        <v>7.5</v>
      </c>
      <c r="G112" s="6" t="str">
        <f>IFERROR(VLOOKUP(C112,t4_ML_1811!$D$1:$F$27,3,FALSE),"Pas de tentative")</f>
        <v>Pas de tentative</v>
      </c>
      <c r="H112" s="6">
        <f>IFERROR(VLOOKUP(C112,t5_ML_2511!$C$1:$E$18,3,FALSE),"Pas de tentative")</f>
        <v>10.5</v>
      </c>
      <c r="I112" s="6" t="str">
        <f>IFERROR(VLOOKUP(C112,ml_spé!$C$1:$E$4,3,FALSE),"Pas de tentative")</f>
        <v>Pas de tentative</v>
      </c>
      <c r="J112" s="6" t="str">
        <f>IFERROR(VLOOKUP(C112,t6_ML_0212!$C$1:$E$11,3,FALSE),"Pas de tentative")</f>
        <v>Pas de tentative</v>
      </c>
      <c r="K112" s="6">
        <f t="shared" si="3"/>
        <v>10.5</v>
      </c>
      <c r="L112" s="5" t="str" cm="1">
        <f t="array" ref="L112">_xlfn.IFS(K112&lt;10,"Pas validé",K112&gt;=10,"Validé")</f>
        <v>Validé</v>
      </c>
    </row>
    <row r="113" spans="1:12" x14ac:dyDescent="0.25">
      <c r="A113" s="5" t="s">
        <v>47</v>
      </c>
      <c r="B113" s="5" t="s">
        <v>46</v>
      </c>
      <c r="C113" s="5" t="str">
        <f t="shared" si="2"/>
        <v>TROYJosephine</v>
      </c>
      <c r="D113" s="6">
        <f>IFERROR(VLOOKUP(C113,t1_ML_2310!$C$1:$E$111,3,FALSE),"Pas de tentative")</f>
        <v>10.5</v>
      </c>
      <c r="E113" s="6" t="str">
        <f>IFERROR(VLOOKUP(C113,t2_ML_0411!$C$1:$E$51,3,FALSE),"Pas de tentative")</f>
        <v>Pas de tentative</v>
      </c>
      <c r="F113" s="6" t="str">
        <f>IFERROR(VLOOKUP(C113,t3_ML_1311!$C$1:$E$42,3,FALSE),"Pas de tentative")</f>
        <v>Pas de tentative</v>
      </c>
      <c r="G113" s="6" t="str">
        <f>IFERROR(VLOOKUP(C113,t4_ML_1811!$D$1:$F$27,3,FALSE),"Pas de tentative")</f>
        <v>Pas de tentative</v>
      </c>
      <c r="H113" s="6" t="str">
        <f>IFERROR(VLOOKUP(C113,t5_ML_2511!$C$1:$E$18,3,FALSE),"Pas de tentative")</f>
        <v>Pas de tentative</v>
      </c>
      <c r="I113" s="6" t="str">
        <f>IFERROR(VLOOKUP(C113,ml_spé!$C$1:$E$4,3,FALSE),"Pas de tentative")</f>
        <v>Pas de tentative</v>
      </c>
      <c r="J113" s="6" t="str">
        <f>IFERROR(VLOOKUP(C113,t6_ML_0212!$C$1:$E$11,3,FALSE),"Pas de tentative")</f>
        <v>Pas de tentative</v>
      </c>
      <c r="K113" s="6">
        <f t="shared" si="3"/>
        <v>10.5</v>
      </c>
      <c r="L113" s="5" t="str" cm="1">
        <f t="array" ref="L113">_xlfn.IFS(K113&lt;10,"Pas validé",K113&gt;=10,"Validé")</f>
        <v>Validé</v>
      </c>
    </row>
    <row r="114" spans="1:12" x14ac:dyDescent="0.25">
      <c r="A114" s="5" t="s">
        <v>357</v>
      </c>
      <c r="B114" s="5" t="s">
        <v>356</v>
      </c>
      <c r="C114" s="5" t="str">
        <f t="shared" si="2"/>
        <v>VALENTINInes</v>
      </c>
      <c r="D114" s="6" t="str">
        <f>IFERROR(VLOOKUP(C114,t1_ML_2310!$C$1:$E$111,3,FALSE),"Pas de tentative")</f>
        <v>Pas de tentative</v>
      </c>
      <c r="E114" s="6">
        <f>IFERROR(VLOOKUP(C114,t2_ML_0411!$C$1:$E$51,3,FALSE),"Pas de tentative")</f>
        <v>12.5</v>
      </c>
      <c r="F114" s="6" t="str">
        <f>IFERROR(VLOOKUP(C114,t3_ML_1311!$C$1:$E$42,3,FALSE),"Pas de tentative")</f>
        <v>Pas de tentative</v>
      </c>
      <c r="G114" s="6" t="str">
        <f>IFERROR(VLOOKUP(C114,t4_ML_1811!$D$1:$F$27,3,FALSE),"Pas de tentative")</f>
        <v>Pas de tentative</v>
      </c>
      <c r="H114" s="6" t="str">
        <f>IFERROR(VLOOKUP(C114,t5_ML_2511!$C$1:$E$18,3,FALSE),"Pas de tentative")</f>
        <v>Pas de tentative</v>
      </c>
      <c r="I114" s="6" t="str">
        <f>IFERROR(VLOOKUP(C114,ml_spé!$C$1:$E$4,3,FALSE),"Pas de tentative")</f>
        <v>Pas de tentative</v>
      </c>
      <c r="J114" s="6" t="str">
        <f>IFERROR(VLOOKUP(C114,t6_ML_0212!$C$1:$E$11,3,FALSE),"Pas de tentative")</f>
        <v>Pas de tentative</v>
      </c>
      <c r="K114" s="6">
        <f t="shared" si="3"/>
        <v>12.5</v>
      </c>
      <c r="L114" s="5" t="str" cm="1">
        <f t="array" ref="L114">_xlfn.IFS(K114&lt;10,"Pas validé",K114&gt;=10,"Validé")</f>
        <v>Validé</v>
      </c>
    </row>
    <row r="115" spans="1:12" x14ac:dyDescent="0.25">
      <c r="A115" s="5" t="s">
        <v>53</v>
      </c>
      <c r="B115" s="5" t="s">
        <v>52</v>
      </c>
      <c r="C115" s="5" t="str">
        <f t="shared" si="2"/>
        <v>VANBERTENLeo</v>
      </c>
      <c r="D115" s="6">
        <f>IFERROR(VLOOKUP(C115,t1_ML_2310!$C$1:$E$111,3,FALSE),"Pas de tentative")</f>
        <v>7</v>
      </c>
      <c r="E115" s="6">
        <f>IFERROR(VLOOKUP(C115,t2_ML_0411!$C$1:$E$51,3,FALSE),"Pas de tentative")</f>
        <v>8</v>
      </c>
      <c r="F115" s="6">
        <f>IFERROR(VLOOKUP(C115,t3_ML_1311!$C$1:$E$42,3,FALSE),"Pas de tentative")</f>
        <v>13</v>
      </c>
      <c r="G115" s="6" t="str">
        <f>IFERROR(VLOOKUP(C115,t4_ML_1811!$D$1:$F$27,3,FALSE),"Pas de tentative")</f>
        <v>Pas de tentative</v>
      </c>
      <c r="H115" s="6" t="str">
        <f>IFERROR(VLOOKUP(C115,t5_ML_2511!$C$1:$E$18,3,FALSE),"Pas de tentative")</f>
        <v>Pas de tentative</v>
      </c>
      <c r="I115" s="6" t="str">
        <f>IFERROR(VLOOKUP(C115,ml_spé!$C$1:$E$4,3,FALSE),"Pas de tentative")</f>
        <v>Pas de tentative</v>
      </c>
      <c r="J115" s="6" t="str">
        <f>IFERROR(VLOOKUP(C115,t6_ML_0212!$C$1:$E$11,3,FALSE),"Pas de tentative")</f>
        <v>Pas de tentative</v>
      </c>
      <c r="K115" s="6">
        <f t="shared" si="3"/>
        <v>13</v>
      </c>
      <c r="L115" s="5" t="str" cm="1">
        <f t="array" ref="L115">_xlfn.IFS(K115&lt;10,"Pas validé",K115&gt;=10,"Validé")</f>
        <v>Validé</v>
      </c>
    </row>
    <row r="116" spans="1:12" x14ac:dyDescent="0.25">
      <c r="A116" s="5" t="s">
        <v>29</v>
      </c>
      <c r="B116" s="5" t="s">
        <v>84</v>
      </c>
      <c r="C116" s="5" t="str">
        <f t="shared" si="2"/>
        <v>VAVASSEURCharlotte</v>
      </c>
      <c r="D116" s="6">
        <f>IFERROR(VLOOKUP(C116,t1_ML_2310!$C$1:$E$111,3,FALSE),"Pas de tentative")</f>
        <v>10.5</v>
      </c>
      <c r="E116" s="6" t="str">
        <f>IFERROR(VLOOKUP(C116,t2_ML_0411!$C$1:$E$51,3,FALSE),"Pas de tentative")</f>
        <v>Pas de tentative</v>
      </c>
      <c r="F116" s="6" t="str">
        <f>IFERROR(VLOOKUP(C116,t3_ML_1311!$C$1:$E$42,3,FALSE),"Pas de tentative")</f>
        <v>Pas de tentative</v>
      </c>
      <c r="G116" s="6" t="str">
        <f>IFERROR(VLOOKUP(C116,t4_ML_1811!$D$1:$F$27,3,FALSE),"Pas de tentative")</f>
        <v>Pas de tentative</v>
      </c>
      <c r="H116" s="6" t="str">
        <f>IFERROR(VLOOKUP(C116,t5_ML_2511!$C$1:$E$18,3,FALSE),"Pas de tentative")</f>
        <v>Pas de tentative</v>
      </c>
      <c r="I116" s="6" t="str">
        <f>IFERROR(VLOOKUP(C116,ml_spé!$C$1:$E$4,3,FALSE),"Pas de tentative")</f>
        <v>Pas de tentative</v>
      </c>
      <c r="J116" s="6" t="str">
        <f>IFERROR(VLOOKUP(C116,t6_ML_0212!$C$1:$E$11,3,FALSE),"Pas de tentative")</f>
        <v>Pas de tentative</v>
      </c>
      <c r="K116" s="6">
        <f t="shared" si="3"/>
        <v>10.5</v>
      </c>
      <c r="L116" s="5" t="str" cm="1">
        <f t="array" ref="L116">_xlfn.IFS(K116&lt;10,"Pas validé",K116&gt;=10,"Validé")</f>
        <v>Validé</v>
      </c>
    </row>
    <row r="117" spans="1:12" x14ac:dyDescent="0.25">
      <c r="A117" s="5" t="s">
        <v>110</v>
      </c>
      <c r="B117" s="5" t="s">
        <v>109</v>
      </c>
      <c r="C117" s="5" t="str">
        <f t="shared" si="2"/>
        <v>VECTENAuguste</v>
      </c>
      <c r="D117" s="6">
        <f>IFERROR(VLOOKUP(C117,t1_ML_2310!$C$1:$E$111,3,FALSE),"Pas de tentative")</f>
        <v>9</v>
      </c>
      <c r="E117" s="6" t="str">
        <f>IFERROR(VLOOKUP(C117,t2_ML_0411!$C$1:$E$51,3,FALSE),"Pas de tentative")</f>
        <v>Pas de tentative</v>
      </c>
      <c r="F117" s="6">
        <f>IFERROR(VLOOKUP(C117,t3_ML_1311!$C$1:$E$42,3,FALSE),"Pas de tentative")</f>
        <v>10.5</v>
      </c>
      <c r="G117" s="6" t="str">
        <f>IFERROR(VLOOKUP(C117,t4_ML_1811!$D$1:$F$27,3,FALSE),"Pas de tentative")</f>
        <v>Pas de tentative</v>
      </c>
      <c r="H117" s="6" t="str">
        <f>IFERROR(VLOOKUP(C117,t5_ML_2511!$C$1:$E$18,3,FALSE),"Pas de tentative")</f>
        <v>Pas de tentative</v>
      </c>
      <c r="I117" s="6" t="str">
        <f>IFERROR(VLOOKUP(C117,ml_spé!$C$1:$E$4,3,FALSE),"Pas de tentative")</f>
        <v>Pas de tentative</v>
      </c>
      <c r="J117" s="6" t="str">
        <f>IFERROR(VLOOKUP(C117,t6_ML_0212!$C$1:$E$11,3,FALSE),"Pas de tentative")</f>
        <v>Pas de tentative</v>
      </c>
      <c r="K117" s="6">
        <f t="shared" si="3"/>
        <v>10.5</v>
      </c>
      <c r="L117" s="5" t="str" cm="1">
        <f t="array" ref="L117">_xlfn.IFS(K117&lt;10,"Pas validé",K117&gt;=10,"Validé")</f>
        <v>Validé</v>
      </c>
    </row>
    <row r="118" spans="1:12" x14ac:dyDescent="0.25">
      <c r="A118" s="5" t="s">
        <v>137</v>
      </c>
      <c r="B118" s="5" t="s">
        <v>136</v>
      </c>
      <c r="C118" s="5" t="str">
        <f t="shared" si="2"/>
        <v>VIETBaptiste</v>
      </c>
      <c r="D118" s="6">
        <f>IFERROR(VLOOKUP(C118,t1_ML_2310!$C$1:$E$111,3,FALSE),"Pas de tentative")</f>
        <v>3</v>
      </c>
      <c r="E118" s="6">
        <f>IFERROR(VLOOKUP(C118,t2_ML_0411!$C$1:$E$51,3,FALSE),"Pas de tentative")</f>
        <v>11.5</v>
      </c>
      <c r="F118" s="6" t="str">
        <f>IFERROR(VLOOKUP(C118,t3_ML_1311!$C$1:$E$42,3,FALSE),"Pas de tentative")</f>
        <v>Pas de tentative</v>
      </c>
      <c r="G118" s="6" t="str">
        <f>IFERROR(VLOOKUP(C118,t4_ML_1811!$D$1:$F$27,3,FALSE),"Pas de tentative")</f>
        <v>Pas de tentative</v>
      </c>
      <c r="H118" s="6" t="str">
        <f>IFERROR(VLOOKUP(C118,t5_ML_2511!$C$1:$E$18,3,FALSE),"Pas de tentative")</f>
        <v>Pas de tentative</v>
      </c>
      <c r="I118" s="6" t="str">
        <f>IFERROR(VLOOKUP(C118,ml_spé!$C$1:$E$4,3,FALSE),"Pas de tentative")</f>
        <v>Pas de tentative</v>
      </c>
      <c r="J118" s="6" t="str">
        <f>IFERROR(VLOOKUP(C118,t6_ML_0212!$C$1:$E$11,3,FALSE),"Pas de tentative")</f>
        <v>Pas de tentative</v>
      </c>
      <c r="K118" s="6">
        <f t="shared" si="3"/>
        <v>11.5</v>
      </c>
      <c r="L118" s="5" t="str" cm="1">
        <f t="array" ref="L118">_xlfn.IFS(K118&lt;10,"Pas validé",K118&gt;=10,"Validé")</f>
        <v>Validé</v>
      </c>
    </row>
    <row r="119" spans="1:12" x14ac:dyDescent="0.25">
      <c r="A119" s="5" t="s">
        <v>140</v>
      </c>
      <c r="B119" s="5" t="s">
        <v>139</v>
      </c>
      <c r="C119" s="5" t="str">
        <f t="shared" si="2"/>
        <v>VINCANTManon</v>
      </c>
      <c r="D119" s="6">
        <f>IFERROR(VLOOKUP(C119,t1_ML_2310!$C$1:$E$111,3,FALSE),"Pas de tentative")</f>
        <v>10.5</v>
      </c>
      <c r="E119" s="6" t="str">
        <f>IFERROR(VLOOKUP(C119,t2_ML_0411!$C$1:$E$51,3,FALSE),"Pas de tentative")</f>
        <v>Pas de tentative</v>
      </c>
      <c r="F119" s="6" t="str">
        <f>IFERROR(VLOOKUP(C119,t3_ML_1311!$C$1:$E$42,3,FALSE),"Pas de tentative")</f>
        <v>Pas de tentative</v>
      </c>
      <c r="G119" s="6" t="str">
        <f>IFERROR(VLOOKUP(C119,t4_ML_1811!$D$1:$F$27,3,FALSE),"Pas de tentative")</f>
        <v>Pas de tentative</v>
      </c>
      <c r="H119" s="6" t="str">
        <f>IFERROR(VLOOKUP(C119,t5_ML_2511!$C$1:$E$18,3,FALSE),"Pas de tentative")</f>
        <v>Pas de tentative</v>
      </c>
      <c r="I119" s="6" t="str">
        <f>IFERROR(VLOOKUP(C119,ml_spé!$C$1:$E$4,3,FALSE),"Pas de tentative")</f>
        <v>Pas de tentative</v>
      </c>
      <c r="J119" s="6" t="str">
        <f>IFERROR(VLOOKUP(C119,t6_ML_0212!$C$1:$E$11,3,FALSE),"Pas de tentative")</f>
        <v>Pas de tentative</v>
      </c>
      <c r="K119" s="6">
        <f t="shared" si="3"/>
        <v>10.5</v>
      </c>
      <c r="L119" s="5" t="str" cm="1">
        <f t="array" ref="L119">_xlfn.IFS(K119&lt;10,"Pas validé",K119&gt;=10,"Validé")</f>
        <v>Validé</v>
      </c>
    </row>
    <row r="120" spans="1:12" x14ac:dyDescent="0.25">
      <c r="A120" s="5" t="s">
        <v>62</v>
      </c>
      <c r="B120" s="5" t="s">
        <v>61</v>
      </c>
      <c r="C120" s="5" t="str">
        <f t="shared" si="2"/>
        <v>WROLYK-LHERMITTEHugo</v>
      </c>
      <c r="D120" s="6">
        <f>IFERROR(VLOOKUP(C120,t1_ML_2310!$C$1:$E$111,3,FALSE),"Pas de tentative")</f>
        <v>8</v>
      </c>
      <c r="E120" s="6">
        <f>IFERROR(VLOOKUP(C120,t2_ML_0411!$C$1:$E$51,3,FALSE),"Pas de tentative")</f>
        <v>9</v>
      </c>
      <c r="F120" s="6">
        <f>IFERROR(VLOOKUP(C120,t3_ML_1311!$C$1:$E$42,3,FALSE),"Pas de tentative")</f>
        <v>17.5</v>
      </c>
      <c r="G120" s="6" t="str">
        <f>IFERROR(VLOOKUP(C120,t4_ML_1811!$D$1:$F$27,3,FALSE),"Pas de tentative")</f>
        <v>Pas de tentative</v>
      </c>
      <c r="H120" s="6" t="str">
        <f>IFERROR(VLOOKUP(C120,t5_ML_2511!$C$1:$E$18,3,FALSE),"Pas de tentative")</f>
        <v>Pas de tentative</v>
      </c>
      <c r="I120" s="6" t="str">
        <f>IFERROR(VLOOKUP(C120,ml_spé!$C$1:$E$4,3,FALSE),"Pas de tentative")</f>
        <v>Pas de tentative</v>
      </c>
      <c r="J120" s="6" t="str">
        <f>IFERROR(VLOOKUP(C120,t6_ML_0212!$C$1:$E$11,3,FALSE),"Pas de tentative")</f>
        <v>Pas de tentative</v>
      </c>
      <c r="K120" s="6">
        <f t="shared" si="3"/>
        <v>17.5</v>
      </c>
      <c r="L120" s="5" t="str" cm="1">
        <f t="array" ref="L120">_xlfn.IFS(K120&lt;10,"Pas validé",K120&gt;=10,"Validé")</f>
        <v>Validé</v>
      </c>
    </row>
    <row r="121" spans="1:12" x14ac:dyDescent="0.25">
      <c r="A121" s="5" t="s">
        <v>26</v>
      </c>
      <c r="B121" s="5" t="s">
        <v>120</v>
      </c>
      <c r="C121" s="5" t="str">
        <f t="shared" si="2"/>
        <v>ZANG ATANGANAAnais</v>
      </c>
      <c r="D121" s="6">
        <f>IFERROR(VLOOKUP(C121,t1_ML_2310!$C$1:$E$111,3,FALSE),"Pas de tentative")</f>
        <v>13.5</v>
      </c>
      <c r="E121" s="6" t="str">
        <f>IFERROR(VLOOKUP(C121,t2_ML_0411!$C$1:$E$51,3,FALSE),"Pas de tentative")</f>
        <v>Pas de tentative</v>
      </c>
      <c r="F121" s="6" t="str">
        <f>IFERROR(VLOOKUP(C121,t3_ML_1311!$C$1:$E$42,3,FALSE),"Pas de tentative")</f>
        <v>Pas de tentative</v>
      </c>
      <c r="G121" s="6" t="str">
        <f>IFERROR(VLOOKUP(C121,t4_ML_1811!$D$1:$F$27,3,FALSE),"Pas de tentative")</f>
        <v>Pas de tentative</v>
      </c>
      <c r="H121" s="6" t="str">
        <f>IFERROR(VLOOKUP(C121,t5_ML_2511!$C$1:$E$18,3,FALSE),"Pas de tentative")</f>
        <v>Pas de tentative</v>
      </c>
      <c r="I121" s="6" t="str">
        <f>IFERROR(VLOOKUP(C121,ml_spé!$C$1:$E$4,3,FALSE),"Pas de tentative")</f>
        <v>Pas de tentative</v>
      </c>
      <c r="J121" s="6" t="str">
        <f>IFERROR(VLOOKUP(C121,t6_ML_0212!$C$1:$E$11,3,FALSE),"Pas de tentative")</f>
        <v>Pas de tentative</v>
      </c>
      <c r="K121" s="6">
        <f t="shared" si="3"/>
        <v>13.5</v>
      </c>
      <c r="L121" s="5" t="str" cm="1">
        <f t="array" ref="L121">_xlfn.IFS(K121&lt;10,"Pas validé",K121&gt;=10,"Validé")</f>
        <v>Validé</v>
      </c>
    </row>
    <row r="124" spans="1:12" x14ac:dyDescent="0.25">
      <c r="F124" s="9" t="s">
        <v>536</v>
      </c>
      <c r="K124" s="8">
        <v>4</v>
      </c>
    </row>
    <row r="125" spans="1:12" x14ac:dyDescent="0.25">
      <c r="F125" s="9" t="s">
        <v>537</v>
      </c>
      <c r="K125" s="8">
        <f>COUNTIF(L1:L121,"Validé")</f>
        <v>105</v>
      </c>
      <c r="L125" s="8" t="s">
        <v>538</v>
      </c>
    </row>
    <row r="126" spans="1:12" x14ac:dyDescent="0.25">
      <c r="F126" s="9" t="s">
        <v>539</v>
      </c>
      <c r="K126" s="8">
        <f>COUNTIF(L1:L121,"Pas validé")</f>
        <v>15</v>
      </c>
      <c r="L126" s="8">
        <f>K126-K124</f>
        <v>11</v>
      </c>
    </row>
    <row r="127" spans="1:12" x14ac:dyDescent="0.25">
      <c r="F127" s="9" t="s">
        <v>540</v>
      </c>
      <c r="K127" s="8">
        <f>K126+K125</f>
        <v>120</v>
      </c>
    </row>
    <row r="128" spans="1:12" x14ac:dyDescent="0.25">
      <c r="F128" s="9" t="s">
        <v>541</v>
      </c>
      <c r="K128" s="9">
        <f>AVERAGE(K2:K121)</f>
        <v>12.245833333333334</v>
      </c>
    </row>
    <row r="129" spans="6:11" x14ac:dyDescent="0.25">
      <c r="F129" s="9" t="s">
        <v>542</v>
      </c>
      <c r="K129" s="9">
        <f>SUMIF($L$2:$L$121,"Validé",$K$2:$K$121)/K125</f>
        <v>13.228571428571428</v>
      </c>
    </row>
    <row r="130" spans="6:11" x14ac:dyDescent="0.25">
      <c r="F130" s="9" t="s">
        <v>543</v>
      </c>
      <c r="K130" s="9">
        <f>SUMIF($L$2:$L$121,"Pas validé",$K$2:$K$121)/K126</f>
        <v>5.3666666666666663</v>
      </c>
    </row>
  </sheetData>
  <autoFilter ref="A1:L121" xr:uid="{E5A8C41D-E676-4413-A5F4-66CB993E2B8C}"/>
  <conditionalFormatting sqref="K1:K121">
    <cfRule type="cellIs" dxfId="4" priority="1" operator="equal">
      <formula>0</formula>
    </cfRule>
  </conditionalFormatting>
  <conditionalFormatting sqref="K2:K121">
    <cfRule type="cellIs" dxfId="3" priority="2" operator="equal">
      <formula>0</formula>
    </cfRule>
    <cfRule type="cellIs" dxfId="2" priority="5" operator="equal">
      <formula>10</formula>
    </cfRule>
    <cfRule type="cellIs" dxfId="1" priority="6" operator="greaterThan">
      <formula>10</formula>
    </cfRule>
  </conditionalFormatting>
  <conditionalFormatting sqref="L1 K1:K121">
    <cfRule type="cellIs" dxfId="0" priority="4" operator="lessThan">
      <formula>10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53D7-085E-4746-9BC2-E40246CEAEF4}">
  <sheetPr codeName="Feuil6">
    <tabColor theme="9" tint="0.39997558519241921"/>
  </sheetPr>
  <dimension ref="A1:L294"/>
  <sheetViews>
    <sheetView workbookViewId="0">
      <selection activeCell="H292" sqref="H292"/>
    </sheetView>
  </sheetViews>
  <sheetFormatPr baseColWidth="10" defaultColWidth="11.42578125" defaultRowHeight="15" x14ac:dyDescent="0.25"/>
  <cols>
    <col min="1" max="1" width="29.42578125" style="8" bestFit="1" customWidth="1"/>
    <col min="2" max="2" width="28.28515625" style="8" bestFit="1" customWidth="1"/>
    <col min="3" max="3" width="40.42578125" style="8" bestFit="1" customWidth="1"/>
    <col min="4" max="4" width="15.7109375" style="8" customWidth="1"/>
    <col min="5" max="5" width="16.7109375" style="8" customWidth="1"/>
    <col min="6" max="10" width="18.28515625" style="8" customWidth="1"/>
    <col min="11" max="11" width="17.7109375" style="8" customWidth="1"/>
  </cols>
  <sheetData>
    <row r="1" spans="1:11" ht="15.75" x14ac:dyDescent="0.25">
      <c r="A1" s="13" t="s">
        <v>1</v>
      </c>
      <c r="B1" s="14" t="s">
        <v>0</v>
      </c>
      <c r="C1" s="14" t="s">
        <v>2</v>
      </c>
      <c r="D1" s="14" t="s">
        <v>544</v>
      </c>
      <c r="E1" s="14" t="s">
        <v>545</v>
      </c>
      <c r="F1" s="14" t="s">
        <v>1226</v>
      </c>
      <c r="G1" s="15" t="s">
        <v>1225</v>
      </c>
      <c r="H1" s="15" t="s">
        <v>1290</v>
      </c>
      <c r="I1" s="15" t="s">
        <v>1360</v>
      </c>
      <c r="J1" s="15" t="s">
        <v>546</v>
      </c>
      <c r="K1" s="15" t="s">
        <v>547</v>
      </c>
    </row>
    <row r="2" spans="1:11" ht="15.75" hidden="1" x14ac:dyDescent="0.25">
      <c r="A2" s="11" t="s">
        <v>548</v>
      </c>
      <c r="B2" s="10" t="s">
        <v>549</v>
      </c>
      <c r="C2" s="10" t="str">
        <f>B2&amp;A2</f>
        <v>ABADIECaroline</v>
      </c>
      <c r="D2" s="10" t="str">
        <f>IFERROR(VLOOKUP(C2,liste_ml!$C$1:$L$121,10,FALSE),"Pas concerné")</f>
        <v>Pas concerné</v>
      </c>
      <c r="E2" s="10" t="str" cm="1">
        <f t="array" ref="E2">_xlfn.IFS(D2="Pas concerné","Pas concerné",D2&gt;=10,"Validé",D2&lt;10,"Pas validé")</f>
        <v>Pas concerné</v>
      </c>
      <c r="F2" s="10" t="str">
        <f>IFERROR(VLOOKUP(C2,t1_FR_0411!$C$1:$E$48,3,FALSE),"Pas de tentative")</f>
        <v>Pas de tentative</v>
      </c>
      <c r="G2" s="12">
        <f>IFERROR(VLOOKUP(C2,t2_FR_1811!$D$1:$E$126,2,FALSE),"Pas de tentative")</f>
        <v>8</v>
      </c>
      <c r="H2" s="12">
        <f>IFERROR(VLOOKUP(C2,t3_FR_2511!$C$1:$E$103,3,FALSE),"Pas de tentative")</f>
        <v>11.5</v>
      </c>
      <c r="I2" s="12" t="str">
        <f>IFERROR(VLOOKUP(C2,t4_FR_0212!$C$1:$E$58,3,FALSE),"Pas de tentative")</f>
        <v>Pas de tentative</v>
      </c>
      <c r="J2" s="12">
        <f>MAX(Tableau1[[#This Row],[FR_1]],Tableau1[[#This Row],[FR_2]],Tableau1[[#This Row],[FR_3]],Tableau1[[#This Row],[FR_4]])</f>
        <v>11.5</v>
      </c>
      <c r="K2" s="12" t="str" cm="1">
        <f t="array" ref="K2">_xlfn.IFS(Tableau1[[#This Row],[FR]]=0,"Pas de tentative", Tableau1[[#This Row],[FR]]&lt;11,"Pas validé", Tableau1[[#This Row],[FR]]&gt;=11,"Validé")</f>
        <v>Validé</v>
      </c>
    </row>
    <row r="3" spans="1:11" ht="15.75" hidden="1" x14ac:dyDescent="0.25">
      <c r="A3" s="11" t="s">
        <v>306</v>
      </c>
      <c r="B3" s="10" t="s">
        <v>550</v>
      </c>
      <c r="C3" s="10" t="str">
        <f t="shared" ref="C3:C66" si="0">B3&amp;A3</f>
        <v>ACKERLouis</v>
      </c>
      <c r="D3" s="10" t="str">
        <f>IFERROR(VLOOKUP(C3,liste_ml!$C$1:$L$121,10,FALSE),"Pas concerné")</f>
        <v>Pas concerné</v>
      </c>
      <c r="E3" s="10" t="str" cm="1">
        <f t="array" ref="E3">_xlfn.IFS(D3="Pas concerné","Pas concerné",D3&gt;=10,"Validé",D3&lt;10,"Pas validé")</f>
        <v>Pas concerné</v>
      </c>
      <c r="F3" s="10" t="str">
        <f>IFERROR(VLOOKUP(C3,t1_FR_0411!$C$1:$E$48,3,FALSE),"Pas de tentative")</f>
        <v>Pas de tentative</v>
      </c>
      <c r="G3" s="12">
        <f>IFERROR(VLOOKUP(C3,t2_FR_1811!$D$1:$E$126,2,FALSE),"Pas de tentative")</f>
        <v>14</v>
      </c>
      <c r="H3" s="12" t="str">
        <f>IFERROR(VLOOKUP(C3,t3_FR_2511!$C$1:$E$103,3,FALSE),"Pas de tentative")</f>
        <v>Pas de tentative</v>
      </c>
      <c r="I3" s="12" t="str">
        <f>IFERROR(VLOOKUP(C3,t4_FR_0212!$C$1:$E$58,3,FALSE),"Pas de tentative")</f>
        <v>Pas de tentative</v>
      </c>
      <c r="J3" s="12">
        <f>MAX(Tableau1[[#This Row],[FR_1]],Tableau1[[#This Row],[FR_2]],Tableau1[[#This Row],[FR_3]],Tableau1[[#This Row],[FR_4]])</f>
        <v>14</v>
      </c>
      <c r="K3" s="12" t="str" cm="1">
        <f t="array" ref="K3">_xlfn.IFS(Tableau1[[#This Row],[FR]]=0,"Pas de tentative", Tableau1[[#This Row],[FR]]&lt;11,"Pas validé", Tableau1[[#This Row],[FR]]&gt;=11,"Validé")</f>
        <v>Validé</v>
      </c>
    </row>
    <row r="4" spans="1:11" ht="15.75" hidden="1" x14ac:dyDescent="0.25">
      <c r="A4" s="11" t="s">
        <v>551</v>
      </c>
      <c r="B4" s="10" t="s">
        <v>552</v>
      </c>
      <c r="C4" s="10" t="str">
        <f t="shared" si="0"/>
        <v>ALLARTAbigaelle</v>
      </c>
      <c r="D4" s="10" t="str">
        <f>IFERROR(VLOOKUP(C4,liste_ml!$C$1:$L$121,10,FALSE),"Pas concerné")</f>
        <v>Pas concerné</v>
      </c>
      <c r="E4" s="10" t="str" cm="1">
        <f t="array" ref="E4">_xlfn.IFS(D4="Pas concerné","Pas concerné",D4&gt;=10,"Validé",D4&lt;10,"Pas validé")</f>
        <v>Pas concerné</v>
      </c>
      <c r="F4" s="10" t="str">
        <f>IFERROR(VLOOKUP(C4,t1_FR_0411!$C$1:$E$48,3,FALSE),"Pas de tentative")</f>
        <v>Pas de tentative</v>
      </c>
      <c r="G4" s="12" t="str">
        <f>IFERROR(VLOOKUP(C4,t2_FR_1811!$D$1:$E$126,2,FALSE),"Pas de tentative")</f>
        <v>Pas de tentative</v>
      </c>
      <c r="H4" s="12" t="str">
        <f>IFERROR(VLOOKUP(C4,t3_FR_2511!$C$1:$E$103,3,FALSE),"Pas de tentative")</f>
        <v>Pas de tentative</v>
      </c>
      <c r="I4" s="12" t="str">
        <f>IFERROR(VLOOKUP(C4,t4_FR_0212!$C$1:$E$58,3,FALSE),"Pas de tentative")</f>
        <v>Pas de tentative</v>
      </c>
      <c r="J4" s="12">
        <f>MAX(Tableau1[[#This Row],[FR_1]],Tableau1[[#This Row],[FR_2]],Tableau1[[#This Row],[FR_3]],Tableau1[[#This Row],[FR_4]])</f>
        <v>0</v>
      </c>
      <c r="K4" s="12" t="str" cm="1">
        <f t="array" ref="K4">_xlfn.IFS(Tableau1[[#This Row],[FR]]=0,"Pas de tentative", Tableau1[[#This Row],[FR]]&lt;11,"Pas validé", Tableau1[[#This Row],[FR]]&gt;=11,"Validé")</f>
        <v>Pas de tentative</v>
      </c>
    </row>
    <row r="5" spans="1:11" ht="15.75" hidden="1" x14ac:dyDescent="0.25">
      <c r="A5" s="11" t="s">
        <v>74</v>
      </c>
      <c r="B5" s="10" t="s">
        <v>553</v>
      </c>
      <c r="C5" s="10" t="str">
        <f t="shared" si="0"/>
        <v>ALLIZARTLucie</v>
      </c>
      <c r="D5" s="10" t="str">
        <f>IFERROR(VLOOKUP(C5,liste_ml!$C$1:$L$121,10,FALSE),"Pas concerné")</f>
        <v>Pas concerné</v>
      </c>
      <c r="E5" s="10" t="str" cm="1">
        <f t="array" ref="E5">_xlfn.IFS(D5="Pas concerné","Pas concerné",D5&gt;=10,"Validé",D5&lt;10,"Pas validé")</f>
        <v>Pas concerné</v>
      </c>
      <c r="F5" s="10" t="str">
        <f>IFERROR(VLOOKUP(C5,t1_FR_0411!$C$1:$E$48,3,FALSE),"Pas de tentative")</f>
        <v>Pas de tentative</v>
      </c>
      <c r="G5" s="12" t="str">
        <f>IFERROR(VLOOKUP(C5,t2_FR_1811!$D$1:$E$126,2,FALSE),"Pas de tentative")</f>
        <v>Pas de tentative</v>
      </c>
      <c r="H5" s="12" t="str">
        <f>IFERROR(VLOOKUP(C5,t3_FR_2511!$C$1:$E$103,3,FALSE),"Pas de tentative")</f>
        <v>Pas de tentative</v>
      </c>
      <c r="I5" s="12" t="str">
        <f>IFERROR(VLOOKUP(C5,t4_FR_0212!$C$1:$E$58,3,FALSE),"Pas de tentative")</f>
        <v>Pas de tentative</v>
      </c>
      <c r="J5" s="12">
        <f>MAX(Tableau1[[#This Row],[FR_1]],Tableau1[[#This Row],[FR_2]],Tableau1[[#This Row],[FR_3]],Tableau1[[#This Row],[FR_4]])</f>
        <v>0</v>
      </c>
      <c r="K5" s="12" t="str" cm="1">
        <f t="array" ref="K5">_xlfn.IFS(Tableau1[[#This Row],[FR]]=0,"Pas de tentative", Tableau1[[#This Row],[FR]]&lt;11,"Pas validé", Tableau1[[#This Row],[FR]]&gt;=11,"Validé")</f>
        <v>Pas de tentative</v>
      </c>
    </row>
    <row r="6" spans="1:11" ht="15.75" hidden="1" x14ac:dyDescent="0.25">
      <c r="A6" s="11" t="s">
        <v>74</v>
      </c>
      <c r="B6" s="10" t="s">
        <v>194</v>
      </c>
      <c r="C6" s="10" t="str">
        <f t="shared" si="0"/>
        <v>AMORYLucie</v>
      </c>
      <c r="D6" s="10" t="str">
        <f>IFERROR(VLOOKUP(C6,liste_ml!$C$1:$L$121,10,FALSE),"Pas concerné")</f>
        <v>Validé</v>
      </c>
      <c r="E6" s="10" t="str" cm="1">
        <f t="array" ref="E6">_xlfn.IFS(D6="Pas concerné","Pas concerné",D6&gt;=10,"Validé",D6&lt;10,"Pas validé")</f>
        <v>Validé</v>
      </c>
      <c r="F6" s="10" t="str">
        <f>IFERROR(VLOOKUP(C6,t1_FR_0411!$C$1:$E$48,3,FALSE),"Pas de tentative")</f>
        <v>Pas de tentative</v>
      </c>
      <c r="G6" s="12" t="str">
        <f>IFERROR(VLOOKUP(C6,t2_FR_1811!$D$1:$E$126,2,FALSE),"Pas de tentative")</f>
        <v>Pas de tentative</v>
      </c>
      <c r="H6" s="12" t="str">
        <f>IFERROR(VLOOKUP(C6,t3_FR_2511!$C$1:$E$103,3,FALSE),"Pas de tentative")</f>
        <v>Pas de tentative</v>
      </c>
      <c r="I6" s="12" t="str">
        <f>IFERROR(VLOOKUP(C6,t4_FR_0212!$C$1:$E$58,3,FALSE),"Pas de tentative")</f>
        <v>Pas de tentative</v>
      </c>
      <c r="J6" s="12">
        <f>MAX(Tableau1[[#This Row],[FR_1]],Tableau1[[#This Row],[FR_2]],Tableau1[[#This Row],[FR_3]],Tableau1[[#This Row],[FR_4]])</f>
        <v>0</v>
      </c>
      <c r="K6" s="12" t="str" cm="1">
        <f t="array" ref="K6">_xlfn.IFS(Tableau1[[#This Row],[FR]]=0,"Pas de tentative", Tableau1[[#This Row],[FR]]&lt;11,"Pas validé", Tableau1[[#This Row],[FR]]&gt;=11,"Validé")</f>
        <v>Pas de tentative</v>
      </c>
    </row>
    <row r="7" spans="1:11" ht="15.75" hidden="1" x14ac:dyDescent="0.25">
      <c r="A7" s="11" t="s">
        <v>264</v>
      </c>
      <c r="B7" s="10" t="s">
        <v>263</v>
      </c>
      <c r="C7" s="10" t="str">
        <f t="shared" si="0"/>
        <v>ANSARTJulie</v>
      </c>
      <c r="D7" s="10" t="str">
        <f>IFERROR(VLOOKUP(C7,liste_ml!$C$1:$L$121,10,FALSE),"Pas concerné")</f>
        <v>Validé</v>
      </c>
      <c r="E7" s="10" t="str" cm="1">
        <f t="array" ref="E7">_xlfn.IFS(D7="Pas concerné","Pas concerné",D7&gt;=10,"Validé",D7&lt;10,"Pas validé")</f>
        <v>Validé</v>
      </c>
      <c r="F7" s="10" t="str">
        <f>IFERROR(VLOOKUP(C7,t1_FR_0411!$C$1:$E$48,3,FALSE),"Pas de tentative")</f>
        <v>Pas de tentative</v>
      </c>
      <c r="G7" s="12">
        <f>IFERROR(VLOOKUP(C7,t2_FR_1811!$D$1:$E$126,2,FALSE),"Pas de tentative")</f>
        <v>17.5</v>
      </c>
      <c r="H7" s="12" t="str">
        <f>IFERROR(VLOOKUP(C7,t3_FR_2511!$C$1:$E$103,3,FALSE),"Pas de tentative")</f>
        <v>Pas de tentative</v>
      </c>
      <c r="I7" s="12" t="str">
        <f>IFERROR(VLOOKUP(C7,t4_FR_0212!$C$1:$E$58,3,FALSE),"Pas de tentative")</f>
        <v>Pas de tentative</v>
      </c>
      <c r="J7" s="12">
        <f>MAX(Tableau1[[#This Row],[FR_1]],Tableau1[[#This Row],[FR_2]],Tableau1[[#This Row],[FR_3]],Tableau1[[#This Row],[FR_4]])</f>
        <v>17.5</v>
      </c>
      <c r="K7" s="12" t="str" cm="1">
        <f t="array" ref="K7">_xlfn.IFS(Tableau1[[#This Row],[FR]]=0,"Pas de tentative", Tableau1[[#This Row],[FR]]&lt;11,"Pas validé", Tableau1[[#This Row],[FR]]&gt;=11,"Validé")</f>
        <v>Validé</v>
      </c>
    </row>
    <row r="8" spans="1:11" ht="15.75" hidden="1" x14ac:dyDescent="0.25">
      <c r="A8" s="11" t="s">
        <v>15</v>
      </c>
      <c r="B8" s="10" t="s">
        <v>554</v>
      </c>
      <c r="C8" s="10" t="str">
        <f t="shared" si="0"/>
        <v>ANTY-MANIERRobin</v>
      </c>
      <c r="D8" s="10" t="str">
        <f>IFERROR(VLOOKUP(C8,liste_ml!$C$1:$L$121,10,FALSE),"Pas concerné")</f>
        <v>Pas concerné</v>
      </c>
      <c r="E8" s="10" t="str" cm="1">
        <f t="array" ref="E8">_xlfn.IFS(D8="Pas concerné","Pas concerné",D8&gt;=10,"Validé",D8&lt;10,"Pas validé")</f>
        <v>Pas concerné</v>
      </c>
      <c r="F8" s="10" t="str">
        <f>IFERROR(VLOOKUP(C8,t1_FR_0411!$C$1:$E$48,3,FALSE),"Pas de tentative")</f>
        <v>Pas de tentative</v>
      </c>
      <c r="G8" s="12">
        <f>IFERROR(VLOOKUP(C8,t2_FR_1811!$D$1:$E$126,2,FALSE),"Pas de tentative")</f>
        <v>20</v>
      </c>
      <c r="H8" s="12" t="str">
        <f>IFERROR(VLOOKUP(C8,t3_FR_2511!$C$1:$E$103,3,FALSE),"Pas de tentative")</f>
        <v>Pas de tentative</v>
      </c>
      <c r="I8" s="12" t="str">
        <f>IFERROR(VLOOKUP(C8,t4_FR_0212!$C$1:$E$58,3,FALSE),"Pas de tentative")</f>
        <v>Pas de tentative</v>
      </c>
      <c r="J8" s="12">
        <f>MAX(Tableau1[[#This Row],[FR_1]],Tableau1[[#This Row],[FR_2]],Tableau1[[#This Row],[FR_3]],Tableau1[[#This Row],[FR_4]])</f>
        <v>20</v>
      </c>
      <c r="K8" s="12" t="str" cm="1">
        <f t="array" ref="K8">_xlfn.IFS(Tableau1[[#This Row],[FR]]=0,"Pas de tentative", Tableau1[[#This Row],[FR]]&lt;11,"Pas validé", Tableau1[[#This Row],[FR]]&gt;=11,"Validé")</f>
        <v>Validé</v>
      </c>
    </row>
    <row r="9" spans="1:11" ht="15.75" hidden="1" x14ac:dyDescent="0.25">
      <c r="A9" s="11" t="s">
        <v>478</v>
      </c>
      <c r="B9" s="10" t="s">
        <v>555</v>
      </c>
      <c r="C9" s="10" t="str">
        <f t="shared" si="0"/>
        <v>ARGAILLOTNicolas</v>
      </c>
      <c r="D9" s="10" t="str">
        <f>IFERROR(VLOOKUP(C9,liste_ml!$C$1:$L$121,10,FALSE),"Pas concerné")</f>
        <v>Pas concerné</v>
      </c>
      <c r="E9" s="10" t="str" cm="1">
        <f t="array" ref="E9">_xlfn.IFS(D9="Pas concerné","Pas concerné",D9&gt;=10,"Validé",D9&lt;10,"Pas validé")</f>
        <v>Pas concerné</v>
      </c>
      <c r="F9" s="10" t="str">
        <f>IFERROR(VLOOKUP(C9,t1_FR_0411!$C$1:$E$48,3,FALSE),"Pas de tentative")</f>
        <v>Pas de tentative</v>
      </c>
      <c r="G9" s="12" t="str">
        <f>IFERROR(VLOOKUP(C9,t2_FR_1811!$D$1:$E$126,2,FALSE),"Pas de tentative")</f>
        <v>Pas de tentative</v>
      </c>
      <c r="H9" s="12">
        <f>IFERROR(VLOOKUP(C9,t3_FR_2511!$C$1:$E$103,3,FALSE),"Pas de tentative")</f>
        <v>11</v>
      </c>
      <c r="I9" s="12" t="str">
        <f>IFERROR(VLOOKUP(C9,t4_FR_0212!$C$1:$E$58,3,FALSE),"Pas de tentative")</f>
        <v>Pas de tentative</v>
      </c>
      <c r="J9" s="12">
        <f>MAX(Tableau1[[#This Row],[FR_1]],Tableau1[[#This Row],[FR_2]],Tableau1[[#This Row],[FR_3]],Tableau1[[#This Row],[FR_4]])</f>
        <v>11</v>
      </c>
      <c r="K9" s="12" t="str" cm="1">
        <f t="array" ref="K9">_xlfn.IFS(Tableau1[[#This Row],[FR]]=0,"Pas de tentative", Tableau1[[#This Row],[FR]]&lt;11,"Pas validé", Tableau1[[#This Row],[FR]]&gt;=11,"Validé")</f>
        <v>Validé</v>
      </c>
    </row>
    <row r="10" spans="1:11" ht="15.75" hidden="1" x14ac:dyDescent="0.25">
      <c r="A10" s="11" t="s">
        <v>292</v>
      </c>
      <c r="B10" s="10" t="s">
        <v>291</v>
      </c>
      <c r="C10" s="10" t="str">
        <f t="shared" si="0"/>
        <v>ARNOULTEsteban</v>
      </c>
      <c r="D10" s="10" t="str">
        <f>IFERROR(VLOOKUP(C10,liste_ml!$C$1:$L$121,10,FALSE),"Pas concerné")</f>
        <v>Validé</v>
      </c>
      <c r="E10" s="10" t="str" cm="1">
        <f t="array" ref="E10">_xlfn.IFS(D10="Pas concerné","Pas concerné",D10&gt;=10,"Validé",D10&lt;10,"Pas validé")</f>
        <v>Validé</v>
      </c>
      <c r="F10" s="10" t="str">
        <f>IFERROR(VLOOKUP(C10,t1_FR_0411!$C$1:$E$48,3,FALSE),"Pas de tentative")</f>
        <v>Pas de tentative</v>
      </c>
      <c r="G10" s="12" t="str">
        <f>IFERROR(VLOOKUP(C10,t2_FR_1811!$D$1:$E$126,2,FALSE),"Pas de tentative")</f>
        <v>Pas de tentative</v>
      </c>
      <c r="H10" s="12">
        <f>IFERROR(VLOOKUP(C10,t3_FR_2511!$C$1:$E$103,3,FALSE),"Pas de tentative")</f>
        <v>8.5</v>
      </c>
      <c r="I10" s="12">
        <f>IFERROR(VLOOKUP(C10,t4_FR_0212!$C$1:$E$58,3,FALSE),"Pas de tentative")</f>
        <v>12</v>
      </c>
      <c r="J10" s="12">
        <f>MAX(Tableau1[[#This Row],[FR_1]],Tableau1[[#This Row],[FR_2]],Tableau1[[#This Row],[FR_3]],Tableau1[[#This Row],[FR_4]])</f>
        <v>12</v>
      </c>
      <c r="K10" s="12" t="str" cm="1">
        <f t="array" ref="K10">_xlfn.IFS(Tableau1[[#This Row],[FR]]=0,"Pas de tentative", Tableau1[[#This Row],[FR]]&lt;11,"Pas validé", Tableau1[[#This Row],[FR]]&gt;=11,"Validé")</f>
        <v>Validé</v>
      </c>
    </row>
    <row r="11" spans="1:11" ht="15.75" hidden="1" x14ac:dyDescent="0.25">
      <c r="A11" s="11" t="s">
        <v>74</v>
      </c>
      <c r="B11" s="10" t="s">
        <v>556</v>
      </c>
      <c r="C11" s="10" t="str">
        <f t="shared" si="0"/>
        <v>AUBERTLucie</v>
      </c>
      <c r="D11" s="10" t="str">
        <f>IFERROR(VLOOKUP(C11,liste_ml!$C$1:$L$121,10,FALSE),"Pas concerné")</f>
        <v>Pas concerné</v>
      </c>
      <c r="E11" s="10" t="str" cm="1">
        <f t="array" ref="E11">_xlfn.IFS(D11="Pas concerné","Pas concerné",D11&gt;=10,"Validé",D11&lt;10,"Pas validé")</f>
        <v>Pas concerné</v>
      </c>
      <c r="F11" s="10" t="str">
        <f>IFERROR(VLOOKUP(C11,t1_FR_0411!$C$1:$E$48,3,FALSE),"Pas de tentative")</f>
        <v>Pas de tentative</v>
      </c>
      <c r="G11" s="12" t="str">
        <f>IFERROR(VLOOKUP(C11,t2_FR_1811!$D$1:$E$126,2,FALSE),"Pas de tentative")</f>
        <v>Pas de tentative</v>
      </c>
      <c r="H11" s="12" t="str">
        <f>IFERROR(VLOOKUP(C11,t3_FR_2511!$C$1:$E$103,3,FALSE),"Pas de tentative")</f>
        <v>Pas de tentative</v>
      </c>
      <c r="I11" s="12">
        <f>IFERROR(VLOOKUP(C11,t4_FR_0212!$C$1:$E$58,3,FALSE),"Pas de tentative")</f>
        <v>12.5</v>
      </c>
      <c r="J11" s="12">
        <f>MAX(Tableau1[[#This Row],[FR_1]],Tableau1[[#This Row],[FR_2]],Tableau1[[#This Row],[FR_3]],Tableau1[[#This Row],[FR_4]])</f>
        <v>12.5</v>
      </c>
      <c r="K11" s="12" t="str" cm="1">
        <f t="array" ref="K11">_xlfn.IFS(Tableau1[[#This Row],[FR]]=0,"Pas de tentative", Tableau1[[#This Row],[FR]]&lt;11,"Pas validé", Tableau1[[#This Row],[FR]]&gt;=11,"Validé")</f>
        <v>Validé</v>
      </c>
    </row>
    <row r="12" spans="1:11" ht="15.75" hidden="1" x14ac:dyDescent="0.25">
      <c r="A12" s="11" t="s">
        <v>557</v>
      </c>
      <c r="B12" s="10" t="s">
        <v>558</v>
      </c>
      <c r="C12" s="10" t="str">
        <f t="shared" si="0"/>
        <v>AUJARDNathan</v>
      </c>
      <c r="D12" s="10" t="str">
        <f>IFERROR(VLOOKUP(C12,liste_ml!$C$1:$L$121,10,FALSE),"Pas concerné")</f>
        <v>Pas concerné</v>
      </c>
      <c r="E12" s="10" t="str" cm="1">
        <f t="array" ref="E12">_xlfn.IFS(D12="Pas concerné","Pas concerné",D12&gt;=10,"Validé",D12&lt;10,"Pas validé")</f>
        <v>Pas concerné</v>
      </c>
      <c r="F12" s="10" t="str">
        <f>IFERROR(VLOOKUP(C12,t1_FR_0411!$C$1:$E$48,3,FALSE),"Pas de tentative")</f>
        <v>Pas de tentative</v>
      </c>
      <c r="G12" s="12">
        <f>IFERROR(VLOOKUP(C12,t2_FR_1811!$D$1:$E$126,2,FALSE),"Pas de tentative")</f>
        <v>5.5</v>
      </c>
      <c r="H12" s="12">
        <f>IFERROR(VLOOKUP(C12,t3_FR_2511!$C$1:$E$103,3,FALSE),"Pas de tentative")</f>
        <v>12.5</v>
      </c>
      <c r="I12" s="12" t="str">
        <f>IFERROR(VLOOKUP(C12,t4_FR_0212!$C$1:$E$58,3,FALSE),"Pas de tentative")</f>
        <v>Pas de tentative</v>
      </c>
      <c r="J12" s="12">
        <f>MAX(Tableau1[[#This Row],[FR_1]],Tableau1[[#This Row],[FR_2]],Tableau1[[#This Row],[FR_3]],Tableau1[[#This Row],[FR_4]])</f>
        <v>12.5</v>
      </c>
      <c r="K12" s="12" t="str" cm="1">
        <f t="array" ref="K12">_xlfn.IFS(Tableau1[[#This Row],[FR]]=0,"Pas de tentative", Tableau1[[#This Row],[FR]]&lt;11,"Pas validé", Tableau1[[#This Row],[FR]]&gt;=11,"Validé")</f>
        <v>Validé</v>
      </c>
    </row>
    <row r="13" spans="1:11" ht="15.75" hidden="1" x14ac:dyDescent="0.25">
      <c r="A13" s="11" t="s">
        <v>408</v>
      </c>
      <c r="B13" s="10" t="s">
        <v>407</v>
      </c>
      <c r="C13" s="10" t="str">
        <f t="shared" si="0"/>
        <v>BAILLETJeremy</v>
      </c>
      <c r="D13" s="10" t="str">
        <f>IFERROR(VLOOKUP(C13,liste_ml!$C$1:$L$121,10,FALSE),"Pas concerné")</f>
        <v>Validé</v>
      </c>
      <c r="E13" s="10" t="str" cm="1">
        <f t="array" ref="E13">_xlfn.IFS(D13="Pas concerné","Pas concerné",D13&gt;=10,"Validé",D13&lt;10,"Pas validé")</f>
        <v>Validé</v>
      </c>
      <c r="F13" s="10" t="str">
        <f>IFERROR(VLOOKUP(C13,t1_FR_0411!$C$1:$E$48,3,FALSE),"Pas de tentative")</f>
        <v>Pas de tentative</v>
      </c>
      <c r="G13" s="12">
        <f>IFERROR(VLOOKUP(C13,t2_FR_1811!$D$1:$E$126,2,FALSE),"Pas de tentative")</f>
        <v>7.5</v>
      </c>
      <c r="H13" s="12">
        <f>IFERROR(VLOOKUP(C13,t3_FR_2511!$C$1:$E$103,3,FALSE),"Pas de tentative")</f>
        <v>15</v>
      </c>
      <c r="I13" s="12" t="str">
        <f>IFERROR(VLOOKUP(C13,t4_FR_0212!$C$1:$E$58,3,FALSE),"Pas de tentative")</f>
        <v>Pas de tentative</v>
      </c>
      <c r="J13" s="12">
        <f>MAX(Tableau1[[#This Row],[FR_1]],Tableau1[[#This Row],[FR_2]],Tableau1[[#This Row],[FR_3]],Tableau1[[#This Row],[FR_4]])</f>
        <v>15</v>
      </c>
      <c r="K13" s="12" t="str" cm="1">
        <f t="array" ref="K13">_xlfn.IFS(Tableau1[[#This Row],[FR]]=0,"Pas de tentative", Tableau1[[#This Row],[FR]]&lt;11,"Pas validé", Tableau1[[#This Row],[FR]]&gt;=11,"Validé")</f>
        <v>Validé</v>
      </c>
    </row>
    <row r="14" spans="1:11" ht="15.75" hidden="1" x14ac:dyDescent="0.25">
      <c r="A14" s="11" t="s">
        <v>77</v>
      </c>
      <c r="B14" s="10" t="s">
        <v>244</v>
      </c>
      <c r="C14" s="10" t="str">
        <f t="shared" si="0"/>
        <v>BAILLIAJuliette</v>
      </c>
      <c r="D14" s="10" t="str">
        <f>IFERROR(VLOOKUP(C14,liste_ml!$C$1:$L$121,10,FALSE),"Pas concerné")</f>
        <v>Validé</v>
      </c>
      <c r="E14" s="10" t="str" cm="1">
        <f t="array" ref="E14">_xlfn.IFS(D14="Pas concerné","Pas concerné",D14&gt;=10,"Validé",D14&lt;10,"Pas validé")</f>
        <v>Validé</v>
      </c>
      <c r="F14" s="10" t="str">
        <f>IFERROR(VLOOKUP(C14,t1_FR_0411!$C$1:$E$48,3,FALSE),"Pas de tentative")</f>
        <v>Pas de tentative</v>
      </c>
      <c r="G14" s="12" t="str">
        <f>IFERROR(VLOOKUP(C14,t2_FR_1811!$D$1:$E$126,2,FALSE),"Pas de tentative")</f>
        <v>Pas de tentative</v>
      </c>
      <c r="H14" s="12">
        <f>IFERROR(VLOOKUP(C14,t3_FR_2511!$C$1:$E$103,3,FALSE),"Pas de tentative")</f>
        <v>12</v>
      </c>
      <c r="I14" s="12" t="str">
        <f>IFERROR(VLOOKUP(C14,t4_FR_0212!$C$1:$E$58,3,FALSE),"Pas de tentative")</f>
        <v>Pas de tentative</v>
      </c>
      <c r="J14" s="12">
        <f>MAX(Tableau1[[#This Row],[FR_1]],Tableau1[[#This Row],[FR_2]],Tableau1[[#This Row],[FR_3]],Tableau1[[#This Row],[FR_4]])</f>
        <v>12</v>
      </c>
      <c r="K14" s="12" t="str" cm="1">
        <f t="array" ref="K14">_xlfn.IFS(Tableau1[[#This Row],[FR]]=0,"Pas de tentative", Tableau1[[#This Row],[FR]]&lt;11,"Pas validé", Tableau1[[#This Row],[FR]]&gt;=11,"Validé")</f>
        <v>Validé</v>
      </c>
    </row>
    <row r="15" spans="1:11" ht="15.75" hidden="1" x14ac:dyDescent="0.25">
      <c r="A15" s="11" t="s">
        <v>22</v>
      </c>
      <c r="B15" s="10" t="s">
        <v>199</v>
      </c>
      <c r="C15" s="10" t="str">
        <f t="shared" si="0"/>
        <v>BARABEAntoine</v>
      </c>
      <c r="D15" s="10" t="str">
        <f>IFERROR(VLOOKUP(C15,liste_ml!$C$1:$L$121,10,FALSE),"Pas concerné")</f>
        <v>Validé</v>
      </c>
      <c r="E15" s="10" t="str" cm="1">
        <f t="array" ref="E15">_xlfn.IFS(D15="Pas concerné","Pas concerné",D15&gt;=10,"Validé",D15&lt;10,"Pas validé")</f>
        <v>Validé</v>
      </c>
      <c r="F15" s="10" t="str">
        <f>IFERROR(VLOOKUP(C15,t1_FR_0411!$C$1:$E$48,3,FALSE),"Pas de tentative")</f>
        <v>Pas de tentative</v>
      </c>
      <c r="G15" s="12">
        <f>IFERROR(VLOOKUP(C15,t2_FR_1811!$D$1:$E$126,2,FALSE),"Pas de tentative")</f>
        <v>14.5</v>
      </c>
      <c r="H15" s="12" t="str">
        <f>IFERROR(VLOOKUP(C15,t3_FR_2511!$C$1:$E$103,3,FALSE),"Pas de tentative")</f>
        <v>Pas de tentative</v>
      </c>
      <c r="I15" s="12" t="str">
        <f>IFERROR(VLOOKUP(C15,t4_FR_0212!$C$1:$E$58,3,FALSE),"Pas de tentative")</f>
        <v>Pas de tentative</v>
      </c>
      <c r="J15" s="12">
        <f>MAX(Tableau1[[#This Row],[FR_1]],Tableau1[[#This Row],[FR_2]],Tableau1[[#This Row],[FR_3]],Tableau1[[#This Row],[FR_4]])</f>
        <v>14.5</v>
      </c>
      <c r="K15" s="12" t="str" cm="1">
        <f t="array" ref="K15">_xlfn.IFS(Tableau1[[#This Row],[FR]]=0,"Pas de tentative", Tableau1[[#This Row],[FR]]&lt;11,"Pas validé", Tableau1[[#This Row],[FR]]&gt;=11,"Validé")</f>
        <v>Validé</v>
      </c>
    </row>
    <row r="16" spans="1:11" ht="15.75" hidden="1" x14ac:dyDescent="0.25">
      <c r="A16" s="11" t="s">
        <v>559</v>
      </c>
      <c r="B16" s="10" t="s">
        <v>560</v>
      </c>
      <c r="C16" s="10" t="str">
        <f t="shared" si="0"/>
        <v>BARBIEREliot</v>
      </c>
      <c r="D16" s="10" t="str">
        <f>IFERROR(VLOOKUP(C16,liste_ml!$C$1:$L$121,10,FALSE),"Pas concerné")</f>
        <v>Pas concerné</v>
      </c>
      <c r="E16" s="10" t="str" cm="1">
        <f t="array" ref="E16">_xlfn.IFS(D16="Pas concerné","Pas concerné",D16&gt;=10,"Validé",D16&lt;10,"Pas validé")</f>
        <v>Pas concerné</v>
      </c>
      <c r="F16" s="10" t="str">
        <f>IFERROR(VLOOKUP(C16,t1_FR_0411!$C$1:$E$48,3,FALSE),"Pas de tentative")</f>
        <v>Pas de tentative</v>
      </c>
      <c r="G16" s="12" t="str">
        <f>IFERROR(VLOOKUP(C16,t2_FR_1811!$D$1:$E$126,2,FALSE),"Pas de tentative")</f>
        <v>Pas de tentative</v>
      </c>
      <c r="H16" s="12">
        <f>IFERROR(VLOOKUP(C16,t3_FR_2511!$C$1:$E$103,3,FALSE),"Pas de tentative")</f>
        <v>17</v>
      </c>
      <c r="I16" s="12" t="str">
        <f>IFERROR(VLOOKUP(C16,t4_FR_0212!$C$1:$E$58,3,FALSE),"Pas de tentative")</f>
        <v>Pas de tentative</v>
      </c>
      <c r="J16" s="12">
        <f>MAX(Tableau1[[#This Row],[FR_1]],Tableau1[[#This Row],[FR_2]],Tableau1[[#This Row],[FR_3]],Tableau1[[#This Row],[FR_4]])</f>
        <v>17</v>
      </c>
      <c r="K16" s="12" t="str" cm="1">
        <f t="array" ref="K16">_xlfn.IFS(Tableau1[[#This Row],[FR]]=0,"Pas de tentative", Tableau1[[#This Row],[FR]]&lt;11,"Pas validé", Tableau1[[#This Row],[FR]]&gt;=11,"Validé")</f>
        <v>Validé</v>
      </c>
    </row>
    <row r="17" spans="1:11" ht="15.75" hidden="1" x14ac:dyDescent="0.25">
      <c r="A17" s="11" t="s">
        <v>561</v>
      </c>
      <c r="B17" s="10" t="s">
        <v>562</v>
      </c>
      <c r="C17" s="10" t="str">
        <f t="shared" si="0"/>
        <v>BARDINFelicie</v>
      </c>
      <c r="D17" s="10" t="str">
        <f>IFERROR(VLOOKUP(C17,liste_ml!$C$1:$L$121,10,FALSE),"Pas concerné")</f>
        <v>Pas concerné</v>
      </c>
      <c r="E17" s="10" t="str" cm="1">
        <f t="array" ref="E17">_xlfn.IFS(D17="Pas concerné","Pas concerné",D17&gt;=10,"Validé",D17&lt;10,"Pas validé")</f>
        <v>Pas concerné</v>
      </c>
      <c r="F17" s="10" t="str">
        <f>IFERROR(VLOOKUP(C17,t1_FR_0411!$C$1:$E$48,3,FALSE),"Pas de tentative")</f>
        <v>Pas de tentative</v>
      </c>
      <c r="G17" s="12" t="str">
        <f>IFERROR(VLOOKUP(C17,t2_FR_1811!$D$1:$E$126,2,FALSE),"Pas de tentative")</f>
        <v>Pas de tentative</v>
      </c>
      <c r="H17" s="12" t="str">
        <f>IFERROR(VLOOKUP(C17,t3_FR_2511!$C$1:$E$103,3,FALSE),"Pas de tentative")</f>
        <v>Pas de tentative</v>
      </c>
      <c r="I17" s="12">
        <f>IFERROR(VLOOKUP(C17,t4_FR_0212!$C$1:$E$58,3,FALSE),"Pas de tentative")</f>
        <v>12</v>
      </c>
      <c r="J17" s="12">
        <f>MAX(Tableau1[[#This Row],[FR_1]],Tableau1[[#This Row],[FR_2]],Tableau1[[#This Row],[FR_3]],Tableau1[[#This Row],[FR_4]])</f>
        <v>12</v>
      </c>
      <c r="K17" s="12" t="str" cm="1">
        <f t="array" ref="K17">_xlfn.IFS(Tableau1[[#This Row],[FR]]=0,"Pas de tentative", Tableau1[[#This Row],[FR]]&lt;11,"Pas validé", Tableau1[[#This Row],[FR]]&gt;=11,"Validé")</f>
        <v>Validé</v>
      </c>
    </row>
    <row r="18" spans="1:11" ht="15.75" hidden="1" x14ac:dyDescent="0.25">
      <c r="A18" s="11" t="s">
        <v>146</v>
      </c>
      <c r="B18" s="10" t="s">
        <v>562</v>
      </c>
      <c r="C18" s="10" t="str">
        <f t="shared" si="0"/>
        <v>BARDINMaxime</v>
      </c>
      <c r="D18" s="10" t="str">
        <f>IFERROR(VLOOKUP(C18,liste_ml!$C$1:$L$121,10,FALSE),"Pas concerné")</f>
        <v>Pas concerné</v>
      </c>
      <c r="E18" s="10" t="str" cm="1">
        <f t="array" ref="E18">_xlfn.IFS(D18="Pas concerné","Pas concerné",D18&gt;=10,"Validé",D18&lt;10,"Pas validé")</f>
        <v>Pas concerné</v>
      </c>
      <c r="F18" s="10" t="str">
        <f>IFERROR(VLOOKUP(C18,t1_FR_0411!$C$1:$E$48,3,FALSE),"Pas de tentative")</f>
        <v>Pas de tentative</v>
      </c>
      <c r="G18" s="12">
        <f>IFERROR(VLOOKUP(C18,t2_FR_1811!$D$1:$E$126,2,FALSE),"Pas de tentative")</f>
        <v>17</v>
      </c>
      <c r="H18" s="12" t="str">
        <f>IFERROR(VLOOKUP(C18,t3_FR_2511!$C$1:$E$103,3,FALSE),"Pas de tentative")</f>
        <v>Pas de tentative</v>
      </c>
      <c r="I18" s="12" t="str">
        <f>IFERROR(VLOOKUP(C18,t4_FR_0212!$C$1:$E$58,3,FALSE),"Pas de tentative")</f>
        <v>Pas de tentative</v>
      </c>
      <c r="J18" s="12">
        <f>MAX(Tableau1[[#This Row],[FR_1]],Tableau1[[#This Row],[FR_2]],Tableau1[[#This Row],[FR_3]],Tableau1[[#This Row],[FR_4]])</f>
        <v>17</v>
      </c>
      <c r="K18" s="12" t="str" cm="1">
        <f t="array" ref="K18">_xlfn.IFS(Tableau1[[#This Row],[FR]]=0,"Pas de tentative", Tableau1[[#This Row],[FR]]&lt;11,"Pas validé", Tableau1[[#This Row],[FR]]&gt;=11,"Validé")</f>
        <v>Validé</v>
      </c>
    </row>
    <row r="19" spans="1:11" ht="15.75" hidden="1" x14ac:dyDescent="0.25">
      <c r="A19" s="11" t="s">
        <v>181</v>
      </c>
      <c r="B19" s="10" t="s">
        <v>563</v>
      </c>
      <c r="C19" s="10" t="str">
        <f t="shared" si="0"/>
        <v>BEAUDUCGregoire</v>
      </c>
      <c r="D19" s="10" t="str">
        <f>IFERROR(VLOOKUP(C19,liste_ml!$C$1:$L$121,10,FALSE),"Pas concerné")</f>
        <v>Pas concerné</v>
      </c>
      <c r="E19" s="10" t="str" cm="1">
        <f t="array" ref="E19">_xlfn.IFS(D19="Pas concerné","Pas concerné",D19&gt;=10,"Validé",D19&lt;10,"Pas validé")</f>
        <v>Pas concerné</v>
      </c>
      <c r="F19" s="10" t="str">
        <f>IFERROR(VLOOKUP(C19,t1_FR_0411!$C$1:$E$48,3,FALSE),"Pas de tentative")</f>
        <v>Pas de tentative</v>
      </c>
      <c r="G19" s="12">
        <f>IFERROR(VLOOKUP(C19,t2_FR_1811!$D$1:$E$126,2,FALSE),"Pas de tentative")</f>
        <v>14.5</v>
      </c>
      <c r="H19" s="12" t="str">
        <f>IFERROR(VLOOKUP(C19,t3_FR_2511!$C$1:$E$103,3,FALSE),"Pas de tentative")</f>
        <v>Pas de tentative</v>
      </c>
      <c r="I19" s="12" t="str">
        <f>IFERROR(VLOOKUP(C19,t4_FR_0212!$C$1:$E$58,3,FALSE),"Pas de tentative")</f>
        <v>Pas de tentative</v>
      </c>
      <c r="J19" s="12">
        <f>MAX(Tableau1[[#This Row],[FR_1]],Tableau1[[#This Row],[FR_2]],Tableau1[[#This Row],[FR_3]],Tableau1[[#This Row],[FR_4]])</f>
        <v>14.5</v>
      </c>
      <c r="K19" s="12" t="str" cm="1">
        <f t="array" ref="K19">_xlfn.IFS(Tableau1[[#This Row],[FR]]=0,"Pas de tentative", Tableau1[[#This Row],[FR]]&lt;11,"Pas validé", Tableau1[[#This Row],[FR]]&gt;=11,"Validé")</f>
        <v>Validé</v>
      </c>
    </row>
    <row r="20" spans="1:11" ht="15.75" hidden="1" x14ac:dyDescent="0.25">
      <c r="A20" s="11" t="s">
        <v>564</v>
      </c>
      <c r="B20" s="10" t="s">
        <v>565</v>
      </c>
      <c r="C20" s="10" t="str">
        <f t="shared" si="0"/>
        <v>BEAUFILSAntonin</v>
      </c>
      <c r="D20" s="10" t="str">
        <f>IFERROR(VLOOKUP(C20,liste_ml!$C$1:$L$121,10,FALSE),"Pas concerné")</f>
        <v>Pas concerné</v>
      </c>
      <c r="E20" s="10" t="str" cm="1">
        <f t="array" ref="E20">_xlfn.IFS(D20="Pas concerné","Pas concerné",D20&gt;=10,"Validé",D20&lt;10,"Pas validé")</f>
        <v>Pas concerné</v>
      </c>
      <c r="F20" s="10" t="str">
        <f>IFERROR(VLOOKUP(C20,t1_FR_0411!$C$1:$E$48,3,FALSE),"Pas de tentative")</f>
        <v>Pas de tentative</v>
      </c>
      <c r="G20" s="12">
        <f>IFERROR(VLOOKUP(C20,t2_FR_1811!$D$1:$E$126,2,FALSE),"Pas de tentative")</f>
        <v>20</v>
      </c>
      <c r="H20" s="12" t="str">
        <f>IFERROR(VLOOKUP(C20,t3_FR_2511!$C$1:$E$103,3,FALSE),"Pas de tentative")</f>
        <v>Pas de tentative</v>
      </c>
      <c r="I20" s="12" t="str">
        <f>IFERROR(VLOOKUP(C20,t4_FR_0212!$C$1:$E$58,3,FALSE),"Pas de tentative")</f>
        <v>Pas de tentative</v>
      </c>
      <c r="J20" s="12">
        <f>MAX(Tableau1[[#This Row],[FR_1]],Tableau1[[#This Row],[FR_2]],Tableau1[[#This Row],[FR_3]],Tableau1[[#This Row],[FR_4]])</f>
        <v>20</v>
      </c>
      <c r="K20" s="12" t="str" cm="1">
        <f t="array" ref="K20">_xlfn.IFS(Tableau1[[#This Row],[FR]]=0,"Pas de tentative", Tableau1[[#This Row],[FR]]&lt;11,"Pas validé", Tableau1[[#This Row],[FR]]&gt;=11,"Validé")</f>
        <v>Validé</v>
      </c>
    </row>
    <row r="21" spans="1:11" ht="15.75" hidden="1" x14ac:dyDescent="0.25">
      <c r="A21" s="11" t="s">
        <v>214</v>
      </c>
      <c r="B21" s="10" t="s">
        <v>213</v>
      </c>
      <c r="C21" s="10" t="str">
        <f t="shared" si="0"/>
        <v>BEJANINCharles</v>
      </c>
      <c r="D21" s="10" t="str">
        <f>IFERROR(VLOOKUP(C21,liste_ml!$C$1:$L$121,10,FALSE),"Pas concerné")</f>
        <v>Validé</v>
      </c>
      <c r="E21" s="10" t="str" cm="1">
        <f t="array" ref="E21">_xlfn.IFS(D21="Pas concerné","Pas concerné",D21&gt;=10,"Validé",D21&lt;10,"Pas validé")</f>
        <v>Validé</v>
      </c>
      <c r="F21" s="10" t="str">
        <f>IFERROR(VLOOKUP(C21,t1_FR_0411!$C$1:$E$48,3,FALSE),"Pas de tentative")</f>
        <v>Pas de tentative</v>
      </c>
      <c r="G21" s="12" t="str">
        <f>IFERROR(VLOOKUP(C21,t2_FR_1811!$D$1:$E$126,2,FALSE),"Pas de tentative")</f>
        <v>Pas de tentative</v>
      </c>
      <c r="H21" s="12">
        <f>IFERROR(VLOOKUP(C21,t3_FR_2511!$C$1:$E$103,3,FALSE),"Pas de tentative")</f>
        <v>15</v>
      </c>
      <c r="I21" s="12" t="str">
        <f>IFERROR(VLOOKUP(C21,t4_FR_0212!$C$1:$E$58,3,FALSE),"Pas de tentative")</f>
        <v>Pas de tentative</v>
      </c>
      <c r="J21" s="12">
        <f>MAX(Tableau1[[#This Row],[FR_1]],Tableau1[[#This Row],[FR_2]],Tableau1[[#This Row],[FR_3]],Tableau1[[#This Row],[FR_4]])</f>
        <v>15</v>
      </c>
      <c r="K21" s="12" t="str" cm="1">
        <f t="array" ref="K21">_xlfn.IFS(Tableau1[[#This Row],[FR]]=0,"Pas de tentative", Tableau1[[#This Row],[FR]]&lt;11,"Pas validé", Tableau1[[#This Row],[FR]]&gt;=11,"Validé")</f>
        <v>Validé</v>
      </c>
    </row>
    <row r="22" spans="1:11" ht="15.75" hidden="1" x14ac:dyDescent="0.25">
      <c r="A22" s="11" t="s">
        <v>267</v>
      </c>
      <c r="B22" s="10" t="s">
        <v>266</v>
      </c>
      <c r="C22" s="10" t="str">
        <f t="shared" si="0"/>
        <v>BENATTOUMASara</v>
      </c>
      <c r="D22" s="10" t="str">
        <f>IFERROR(VLOOKUP(C22,liste_ml!$C$1:$L$121,10,FALSE),"Pas concerné")</f>
        <v>Validé</v>
      </c>
      <c r="E22" s="10" t="str" cm="1">
        <f t="array" ref="E22">_xlfn.IFS(D22="Pas concerné","Pas concerné",D22&gt;=10,"Validé",D22&lt;10,"Pas validé")</f>
        <v>Validé</v>
      </c>
      <c r="F22" s="10" t="str">
        <f>IFERROR(VLOOKUP(C22,t1_FR_0411!$C$1:$E$48,3,FALSE),"Pas de tentative")</f>
        <v>Pas de tentative</v>
      </c>
      <c r="G22" s="12" t="str">
        <f>IFERROR(VLOOKUP(C22,t2_FR_1811!$D$1:$E$126,2,FALSE),"Pas de tentative")</f>
        <v>Pas de tentative</v>
      </c>
      <c r="H22" s="12">
        <f>IFERROR(VLOOKUP(C22,t3_FR_2511!$C$1:$E$103,3,FALSE),"Pas de tentative")</f>
        <v>15</v>
      </c>
      <c r="I22" s="12" t="str">
        <f>IFERROR(VLOOKUP(C22,t4_FR_0212!$C$1:$E$58,3,FALSE),"Pas de tentative")</f>
        <v>Pas de tentative</v>
      </c>
      <c r="J22" s="12">
        <f>MAX(Tableau1[[#This Row],[FR_1]],Tableau1[[#This Row],[FR_2]],Tableau1[[#This Row],[FR_3]],Tableau1[[#This Row],[FR_4]])</f>
        <v>15</v>
      </c>
      <c r="K22" s="12" t="str" cm="1">
        <f t="array" ref="K22">_xlfn.IFS(Tableau1[[#This Row],[FR]]=0,"Pas de tentative", Tableau1[[#This Row],[FR]]&lt;11,"Pas validé", Tableau1[[#This Row],[FR]]&gt;=11,"Validé")</f>
        <v>Validé</v>
      </c>
    </row>
    <row r="23" spans="1:11" ht="15.75" hidden="1" x14ac:dyDescent="0.25">
      <c r="A23" s="11" t="s">
        <v>256</v>
      </c>
      <c r="B23" s="10" t="s">
        <v>566</v>
      </c>
      <c r="C23" s="10" t="str">
        <f t="shared" si="0"/>
        <v>BERTEAUThomas</v>
      </c>
      <c r="D23" s="10" t="str">
        <f>IFERROR(VLOOKUP(C23,liste_ml!$C$1:$L$121,10,FALSE),"Pas concerné")</f>
        <v>Pas concerné</v>
      </c>
      <c r="E23" s="10" t="str" cm="1">
        <f t="array" ref="E23">_xlfn.IFS(D23="Pas concerné","Pas concerné",D23&gt;=10,"Validé",D23&lt;10,"Pas validé")</f>
        <v>Pas concerné</v>
      </c>
      <c r="F23" s="10" t="str">
        <f>IFERROR(VLOOKUP(C23,t1_FR_0411!$C$1:$E$48,3,FALSE),"Pas de tentative")</f>
        <v>Pas de tentative</v>
      </c>
      <c r="G23" s="12" t="str">
        <f>IFERROR(VLOOKUP(C23,t2_FR_1811!$D$1:$E$126,2,FALSE),"Pas de tentative")</f>
        <v>Pas de tentative</v>
      </c>
      <c r="H23" s="12">
        <f>IFERROR(VLOOKUP(C23,t3_FR_2511!$C$1:$E$103,3,FALSE),"Pas de tentative")</f>
        <v>9</v>
      </c>
      <c r="I23" s="12">
        <f>IFERROR(VLOOKUP(C23,t4_FR_0212!$C$1:$E$58,3,FALSE),"Pas de tentative")</f>
        <v>17.5</v>
      </c>
      <c r="J23" s="12">
        <f>MAX(Tableau1[[#This Row],[FR_1]],Tableau1[[#This Row],[FR_2]],Tableau1[[#This Row],[FR_3]],Tableau1[[#This Row],[FR_4]])</f>
        <v>17.5</v>
      </c>
      <c r="K23" s="12" t="str" cm="1">
        <f t="array" ref="K23">_xlfn.IFS(Tableau1[[#This Row],[FR]]=0,"Pas de tentative", Tableau1[[#This Row],[FR]]&lt;11,"Pas validé", Tableau1[[#This Row],[FR]]&gt;=11,"Validé")</f>
        <v>Validé</v>
      </c>
    </row>
    <row r="24" spans="1:11" ht="15.75" hidden="1" x14ac:dyDescent="0.25">
      <c r="A24" s="11" t="s">
        <v>22</v>
      </c>
      <c r="B24" s="10" t="s">
        <v>218</v>
      </c>
      <c r="C24" s="10" t="str">
        <f t="shared" si="0"/>
        <v>BERTHELINAntoine</v>
      </c>
      <c r="D24" s="10" t="str">
        <f>IFERROR(VLOOKUP(C24,liste_ml!$C$1:$L$121,10,FALSE),"Pas concerné")</f>
        <v>Validé</v>
      </c>
      <c r="E24" s="10" t="str" cm="1">
        <f t="array" ref="E24">_xlfn.IFS(D24="Pas concerné","Pas concerné",D24&gt;=10,"Validé",D24&lt;10,"Pas validé")</f>
        <v>Validé</v>
      </c>
      <c r="F24" s="10" t="str">
        <f>IFERROR(VLOOKUP(C24,t1_FR_0411!$C$1:$E$48,3,FALSE),"Pas de tentative")</f>
        <v>Pas de tentative</v>
      </c>
      <c r="G24" s="12" t="str">
        <f>IFERROR(VLOOKUP(C24,t2_FR_1811!$D$1:$E$126,2,FALSE),"Pas de tentative")</f>
        <v>Pas de tentative</v>
      </c>
      <c r="H24" s="12" t="str">
        <f>IFERROR(VLOOKUP(C24,t3_FR_2511!$C$1:$E$103,3,FALSE),"Pas de tentative")</f>
        <v>Pas de tentative</v>
      </c>
      <c r="I24" s="12" t="str">
        <f>IFERROR(VLOOKUP(C24,t4_FR_0212!$C$1:$E$58,3,FALSE),"Pas de tentative")</f>
        <v>Pas de tentative</v>
      </c>
      <c r="J24" s="12">
        <f>MAX(Tableau1[[#This Row],[FR_1]],Tableau1[[#This Row],[FR_2]],Tableau1[[#This Row],[FR_3]],Tableau1[[#This Row],[FR_4]])</f>
        <v>0</v>
      </c>
      <c r="K24" s="12" t="str" cm="1">
        <f t="array" ref="K24">_xlfn.IFS(Tableau1[[#This Row],[FR]]=0,"Pas de tentative", Tableau1[[#This Row],[FR]]&lt;11,"Pas validé", Tableau1[[#This Row],[FR]]&gt;=11,"Validé")</f>
        <v>Pas de tentative</v>
      </c>
    </row>
    <row r="25" spans="1:11" ht="15.75" hidden="1" x14ac:dyDescent="0.25">
      <c r="A25" s="11" t="s">
        <v>286</v>
      </c>
      <c r="B25" s="10" t="s">
        <v>567</v>
      </c>
      <c r="C25" s="10" t="str">
        <f t="shared" si="0"/>
        <v>BLANCHARDMartin</v>
      </c>
      <c r="D25" s="10" t="str">
        <f>IFERROR(VLOOKUP(C25,liste_ml!$C$1:$L$121,10,FALSE),"Pas concerné")</f>
        <v>Pas concerné</v>
      </c>
      <c r="E25" s="10" t="str" cm="1">
        <f t="array" ref="E25">_xlfn.IFS(D25="Pas concerné","Pas concerné",D25&gt;=10,"Validé",D25&lt;10,"Pas validé")</f>
        <v>Pas concerné</v>
      </c>
      <c r="F25" s="10" t="str">
        <f>IFERROR(VLOOKUP(C25,t1_FR_0411!$C$1:$E$48,3,FALSE),"Pas de tentative")</f>
        <v>Pas de tentative</v>
      </c>
      <c r="G25" s="12">
        <f>IFERROR(VLOOKUP(C25,t2_FR_1811!$D$1:$E$126,2,FALSE),"Pas de tentative")</f>
        <v>20</v>
      </c>
      <c r="H25" s="12" t="str">
        <f>IFERROR(VLOOKUP(C25,t3_FR_2511!$C$1:$E$103,3,FALSE),"Pas de tentative")</f>
        <v>Pas de tentative</v>
      </c>
      <c r="I25" s="12" t="str">
        <f>IFERROR(VLOOKUP(C25,t4_FR_0212!$C$1:$E$58,3,FALSE),"Pas de tentative")</f>
        <v>Pas de tentative</v>
      </c>
      <c r="J25" s="12">
        <f>MAX(Tableau1[[#This Row],[FR_1]],Tableau1[[#This Row],[FR_2]],Tableau1[[#This Row],[FR_3]],Tableau1[[#This Row],[FR_4]])</f>
        <v>20</v>
      </c>
      <c r="K25" s="12" t="str" cm="1">
        <f t="array" ref="K25">_xlfn.IFS(Tableau1[[#This Row],[FR]]=0,"Pas de tentative", Tableau1[[#This Row],[FR]]&lt;11,"Pas validé", Tableau1[[#This Row],[FR]]&gt;=11,"Validé")</f>
        <v>Validé</v>
      </c>
    </row>
    <row r="26" spans="1:11" ht="15.75" hidden="1" x14ac:dyDescent="0.25">
      <c r="A26" s="11" t="s">
        <v>156</v>
      </c>
      <c r="B26" s="10" t="s">
        <v>568</v>
      </c>
      <c r="C26" s="10" t="str">
        <f t="shared" si="0"/>
        <v>BOEHLEREnzo</v>
      </c>
      <c r="D26" s="10" t="str">
        <f>IFERROR(VLOOKUP(C26,liste_ml!$C$1:$L$121,10,FALSE),"Pas concerné")</f>
        <v>Pas concerné</v>
      </c>
      <c r="E26" s="10" t="str" cm="1">
        <f t="array" ref="E26">_xlfn.IFS(D26="Pas concerné","Pas concerné",D26&gt;=10,"Validé",D26&lt;10,"Pas validé")</f>
        <v>Pas concerné</v>
      </c>
      <c r="F26" s="10" t="str">
        <f>IFERROR(VLOOKUP(C26,t1_FR_0411!$C$1:$E$48,3,FALSE),"Pas de tentative")</f>
        <v>Pas de tentative</v>
      </c>
      <c r="G26" s="12">
        <f>IFERROR(VLOOKUP(C26,t2_FR_1811!$D$1:$E$126,2,FALSE),"Pas de tentative")</f>
        <v>8</v>
      </c>
      <c r="H26" s="12">
        <f>IFERROR(VLOOKUP(C26,t3_FR_2511!$C$1:$E$103,3,FALSE),"Pas de tentative")</f>
        <v>3</v>
      </c>
      <c r="I26" s="12">
        <f>IFERROR(VLOOKUP(C26,t4_FR_0212!$C$1:$E$58,3,FALSE),"Pas de tentative")</f>
        <v>14</v>
      </c>
      <c r="J26" s="12">
        <f>MAX(Tableau1[[#This Row],[FR_1]],Tableau1[[#This Row],[FR_2]],Tableau1[[#This Row],[FR_3]],Tableau1[[#This Row],[FR_4]])</f>
        <v>14</v>
      </c>
      <c r="K26" s="12" t="str" cm="1">
        <f t="array" ref="K26">_xlfn.IFS(Tableau1[[#This Row],[FR]]=0,"Pas de tentative", Tableau1[[#This Row],[FR]]&lt;11,"Pas validé", Tableau1[[#This Row],[FR]]&gt;=11,"Validé")</f>
        <v>Validé</v>
      </c>
    </row>
    <row r="27" spans="1:11" ht="15.75" hidden="1" x14ac:dyDescent="0.25">
      <c r="A27" s="11" t="s">
        <v>229</v>
      </c>
      <c r="B27" s="10" t="s">
        <v>480</v>
      </c>
      <c r="C27" s="10" t="str">
        <f t="shared" si="0"/>
        <v>BONNEFOYLou</v>
      </c>
      <c r="D27" s="10" t="str">
        <f>IFERROR(VLOOKUP(C27,liste_ml!$C$1:$L$121,10,FALSE),"Pas concerné")</f>
        <v>Pas concerné</v>
      </c>
      <c r="E27" s="10" t="str" cm="1">
        <f t="array" ref="E27">_xlfn.IFS(D27="Pas concerné","Pas concerné",D27&gt;=10,"Validé",D27&lt;10,"Pas validé")</f>
        <v>Pas concerné</v>
      </c>
      <c r="F27" s="10">
        <f>IFERROR(VLOOKUP(C27,t1_FR_0411!$C$1:$E$48,3,FALSE),"Pas de tentative")</f>
        <v>14</v>
      </c>
      <c r="G27" s="12" t="str">
        <f>IFERROR(VLOOKUP(C27,t2_FR_1811!$D$1:$E$126,2,FALSE),"Pas de tentative")</f>
        <v>Pas de tentative</v>
      </c>
      <c r="H27" s="12" t="str">
        <f>IFERROR(VLOOKUP(C27,t3_FR_2511!$C$1:$E$103,3,FALSE),"Pas de tentative")</f>
        <v>Pas de tentative</v>
      </c>
      <c r="I27" s="12" t="str">
        <f>IFERROR(VLOOKUP(C27,t4_FR_0212!$C$1:$E$58,3,FALSE),"Pas de tentative")</f>
        <v>Pas de tentative</v>
      </c>
      <c r="J27" s="12">
        <f>MAX(Tableau1[[#This Row],[FR_1]],Tableau1[[#This Row],[FR_2]],Tableau1[[#This Row],[FR_3]],Tableau1[[#This Row],[FR_4]])</f>
        <v>14</v>
      </c>
      <c r="K27" s="12" t="str" cm="1">
        <f t="array" ref="K27">_xlfn.IFS(Tableau1[[#This Row],[FR]]=0,"Pas de tentative", Tableau1[[#This Row],[FR]]&lt;11,"Pas validé", Tableau1[[#This Row],[FR]]&gt;=11,"Validé")</f>
        <v>Validé</v>
      </c>
    </row>
    <row r="28" spans="1:11" ht="15.75" hidden="1" x14ac:dyDescent="0.25">
      <c r="A28" s="11" t="s">
        <v>326</v>
      </c>
      <c r="B28" s="10" t="s">
        <v>325</v>
      </c>
      <c r="C28" s="10" t="str">
        <f t="shared" si="0"/>
        <v>BOSTYNMaewan</v>
      </c>
      <c r="D28" s="10" t="str">
        <f>IFERROR(VLOOKUP(C28,liste_ml!$C$1:$L$121,10,FALSE),"Pas concerné")</f>
        <v>Validé</v>
      </c>
      <c r="E28" s="10" t="str" cm="1">
        <f t="array" ref="E28">_xlfn.IFS(D28="Pas concerné","Pas concerné",D28&gt;=10,"Validé",D28&lt;10,"Pas validé")</f>
        <v>Validé</v>
      </c>
      <c r="F28" s="10" t="str">
        <f>IFERROR(VLOOKUP(C28,t1_FR_0411!$C$1:$E$48,3,FALSE),"Pas de tentative")</f>
        <v>Pas de tentative</v>
      </c>
      <c r="G28" s="12" t="str">
        <f>IFERROR(VLOOKUP(C28,t2_FR_1811!$D$1:$E$126,2,FALSE),"Pas de tentative")</f>
        <v>Pas de tentative</v>
      </c>
      <c r="H28" s="12">
        <f>IFERROR(VLOOKUP(C28,t3_FR_2511!$C$1:$E$103,3,FALSE),"Pas de tentative")</f>
        <v>17</v>
      </c>
      <c r="I28" s="12" t="str">
        <f>IFERROR(VLOOKUP(C28,t4_FR_0212!$C$1:$E$58,3,FALSE),"Pas de tentative")</f>
        <v>Pas de tentative</v>
      </c>
      <c r="J28" s="12">
        <f>MAX(Tableau1[[#This Row],[FR_1]],Tableau1[[#This Row],[FR_2]],Tableau1[[#This Row],[FR_3]],Tableau1[[#This Row],[FR_4]])</f>
        <v>17</v>
      </c>
      <c r="K28" s="12" t="str" cm="1">
        <f t="array" ref="K28">_xlfn.IFS(Tableau1[[#This Row],[FR]]=0,"Pas de tentative", Tableau1[[#This Row],[FR]]&lt;11,"Pas validé", Tableau1[[#This Row],[FR]]&gt;=11,"Validé")</f>
        <v>Validé</v>
      </c>
    </row>
    <row r="29" spans="1:11" ht="15.75" hidden="1" x14ac:dyDescent="0.25">
      <c r="A29" s="11" t="s">
        <v>306</v>
      </c>
      <c r="B29" s="10" t="s">
        <v>461</v>
      </c>
      <c r="C29" s="10" t="str">
        <f t="shared" si="0"/>
        <v>BOUDETLouis</v>
      </c>
      <c r="D29" s="10" t="str">
        <f>IFERROR(VLOOKUP(C29,liste_ml!$C$1:$L$121,10,FALSE),"Pas concerné")</f>
        <v>Pas concerné</v>
      </c>
      <c r="E29" s="10" t="str" cm="1">
        <f t="array" ref="E29">_xlfn.IFS(D29="Pas concerné","Pas concerné",D29&gt;=10,"Validé",D29&lt;10,"Pas validé")</f>
        <v>Pas concerné</v>
      </c>
      <c r="F29" s="10">
        <f>IFERROR(VLOOKUP(C29,t1_FR_0411!$C$1:$E$48,3,FALSE),"Pas de tentative")</f>
        <v>20</v>
      </c>
      <c r="G29" s="12" t="str">
        <f>IFERROR(VLOOKUP(C29,t2_FR_1811!$D$1:$E$126,2,FALSE),"Pas de tentative")</f>
        <v>Pas de tentative</v>
      </c>
      <c r="H29" s="12" t="str">
        <f>IFERROR(VLOOKUP(C29,t3_FR_2511!$C$1:$E$103,3,FALSE),"Pas de tentative")</f>
        <v>Pas de tentative</v>
      </c>
      <c r="I29" s="12" t="str">
        <f>IFERROR(VLOOKUP(C29,t4_FR_0212!$C$1:$E$58,3,FALSE),"Pas de tentative")</f>
        <v>Pas de tentative</v>
      </c>
      <c r="J29" s="12">
        <f>MAX(Tableau1[[#This Row],[FR_1]],Tableau1[[#This Row],[FR_2]],Tableau1[[#This Row],[FR_3]],Tableau1[[#This Row],[FR_4]])</f>
        <v>20</v>
      </c>
      <c r="K29" s="12" t="str" cm="1">
        <f t="array" ref="K29">_xlfn.IFS(Tableau1[[#This Row],[FR]]=0,"Pas de tentative", Tableau1[[#This Row],[FR]]&lt;11,"Pas validé", Tableau1[[#This Row],[FR]]&gt;=11,"Validé")</f>
        <v>Validé</v>
      </c>
    </row>
    <row r="30" spans="1:11" ht="15.75" hidden="1" x14ac:dyDescent="0.25">
      <c r="A30" s="11" t="s">
        <v>569</v>
      </c>
      <c r="B30" s="10" t="s">
        <v>570</v>
      </c>
      <c r="C30" s="10" t="str">
        <f t="shared" si="0"/>
        <v>BOURDON-MERLINEmmie</v>
      </c>
      <c r="D30" s="10" t="str">
        <f>IFERROR(VLOOKUP(C30,liste_ml!$C$1:$L$121,10,FALSE),"Pas concerné")</f>
        <v>Pas concerné</v>
      </c>
      <c r="E30" s="10" t="str" cm="1">
        <f t="array" ref="E30">_xlfn.IFS(D30="Pas concerné","Pas concerné",D30&gt;=10,"Validé",D30&lt;10,"Pas validé")</f>
        <v>Pas concerné</v>
      </c>
      <c r="F30" s="10" t="str">
        <f>IFERROR(VLOOKUP(C30,t1_FR_0411!$C$1:$E$48,3,FALSE),"Pas de tentative")</f>
        <v>Pas de tentative</v>
      </c>
      <c r="G30" s="12" t="str">
        <f>IFERROR(VLOOKUP(C30,t2_FR_1811!$D$1:$E$126,2,FALSE),"Pas de tentative")</f>
        <v>Pas de tentative</v>
      </c>
      <c r="H30" s="12" t="str">
        <f>IFERROR(VLOOKUP(C30,t3_FR_2511!$C$1:$E$103,3,FALSE),"Pas de tentative")</f>
        <v>Pas de tentative</v>
      </c>
      <c r="I30" s="12" t="str">
        <f>IFERROR(VLOOKUP(C30,t4_FR_0212!$C$1:$E$58,3,FALSE),"Pas de tentative")</f>
        <v>Pas de tentative</v>
      </c>
      <c r="J30" s="12">
        <f>MAX(Tableau1[[#This Row],[FR_1]],Tableau1[[#This Row],[FR_2]],Tableau1[[#This Row],[FR_3]],Tableau1[[#This Row],[FR_4]])</f>
        <v>0</v>
      </c>
      <c r="K30" s="12" t="str" cm="1">
        <f t="array" ref="K30">_xlfn.IFS(Tableau1[[#This Row],[FR]]=0,"Pas de tentative", Tableau1[[#This Row],[FR]]&lt;11,"Pas validé", Tableau1[[#This Row],[FR]]&gt;=11,"Validé")</f>
        <v>Pas de tentative</v>
      </c>
    </row>
    <row r="31" spans="1:11" ht="15.75" hidden="1" x14ac:dyDescent="0.25">
      <c r="A31" s="11" t="s">
        <v>62</v>
      </c>
      <c r="B31" s="10" t="s">
        <v>376</v>
      </c>
      <c r="C31" s="10" t="str">
        <f t="shared" si="0"/>
        <v>BOUTILLIERHugo</v>
      </c>
      <c r="D31" s="10" t="str">
        <f>IFERROR(VLOOKUP(C31,liste_ml!$C$1:$L$121,10,FALSE),"Pas concerné")</f>
        <v>Pas validé</v>
      </c>
      <c r="E31" s="10" t="str" cm="1">
        <f t="array" ref="E31">_xlfn.IFS(D31="Pas concerné","Pas concerné",D31&gt;=10,"Validé",D31&lt;10,"Pas validé")</f>
        <v>Validé</v>
      </c>
      <c r="F31" s="10" t="str">
        <f>IFERROR(VLOOKUP(C31,t1_FR_0411!$C$1:$E$48,3,FALSE),"Pas de tentative")</f>
        <v>Pas de tentative</v>
      </c>
      <c r="G31" s="12" t="str">
        <f>IFERROR(VLOOKUP(C31,t2_FR_1811!$D$1:$E$126,2,FALSE),"Pas de tentative")</f>
        <v>Pas de tentative</v>
      </c>
      <c r="H31" s="12" t="str">
        <f>IFERROR(VLOOKUP(C31,t3_FR_2511!$C$1:$E$103,3,FALSE),"Pas de tentative")</f>
        <v>Pas de tentative</v>
      </c>
      <c r="I31" s="12" t="str">
        <f>IFERROR(VLOOKUP(C31,t4_FR_0212!$C$1:$E$58,3,FALSE),"Pas de tentative")</f>
        <v>Pas de tentative</v>
      </c>
      <c r="J31" s="12">
        <f>MAX(Tableau1[[#This Row],[FR_1]],Tableau1[[#This Row],[FR_2]],Tableau1[[#This Row],[FR_3]],Tableau1[[#This Row],[FR_4]])</f>
        <v>0</v>
      </c>
      <c r="K31" s="12" t="str" cm="1">
        <f t="array" ref="K31">_xlfn.IFS(Tableau1[[#This Row],[FR]]=0,"Pas de tentative", Tableau1[[#This Row],[FR]]&lt;11,"Pas validé", Tableau1[[#This Row],[FR]]&gt;=11,"Validé")</f>
        <v>Pas de tentative</v>
      </c>
    </row>
    <row r="32" spans="1:11" ht="15.75" hidden="1" x14ac:dyDescent="0.25">
      <c r="A32" s="11" t="s">
        <v>453</v>
      </c>
      <c r="B32" s="10" t="s">
        <v>452</v>
      </c>
      <c r="C32" s="10" t="str">
        <f t="shared" si="0"/>
        <v>BRACQMargot</v>
      </c>
      <c r="D32" s="10" t="str">
        <f>IFERROR(VLOOKUP(C32,liste_ml!$C$1:$L$121,10,FALSE),"Pas concerné")</f>
        <v>Pas concerné</v>
      </c>
      <c r="E32" s="10" t="str" cm="1">
        <f t="array" ref="E32">_xlfn.IFS(D32="Pas concerné","Pas concerné",D32&gt;=10,"Validé",D32&lt;10,"Pas validé")</f>
        <v>Pas concerné</v>
      </c>
      <c r="F32" s="10">
        <f>IFERROR(VLOOKUP(C32,t1_FR_0411!$C$1:$E$48,3,FALSE),"Pas de tentative")</f>
        <v>17.5</v>
      </c>
      <c r="G32" s="12" t="str">
        <f>IFERROR(VLOOKUP(C32,t2_FR_1811!$D$1:$E$126,2,FALSE),"Pas de tentative")</f>
        <v>Pas de tentative</v>
      </c>
      <c r="H32" s="12" t="str">
        <f>IFERROR(VLOOKUP(C32,t3_FR_2511!$C$1:$E$103,3,FALSE),"Pas de tentative")</f>
        <v>Pas de tentative</v>
      </c>
      <c r="I32" s="12" t="str">
        <f>IFERROR(VLOOKUP(C32,t4_FR_0212!$C$1:$E$58,3,FALSE),"Pas de tentative")</f>
        <v>Pas de tentative</v>
      </c>
      <c r="J32" s="12">
        <f>MAX(Tableau1[[#This Row],[FR_1]],Tableau1[[#This Row],[FR_2]],Tableau1[[#This Row],[FR_3]],Tableau1[[#This Row],[FR_4]])</f>
        <v>17.5</v>
      </c>
      <c r="K32" s="12" t="str" cm="1">
        <f t="array" ref="K32">_xlfn.IFS(Tableau1[[#This Row],[FR]]=0,"Pas de tentative", Tableau1[[#This Row],[FR]]&lt;11,"Pas validé", Tableau1[[#This Row],[FR]]&gt;=11,"Validé")</f>
        <v>Validé</v>
      </c>
    </row>
    <row r="33" spans="1:11" ht="15.75" hidden="1" x14ac:dyDescent="0.25">
      <c r="A33" s="11" t="s">
        <v>571</v>
      </c>
      <c r="B33" s="10" t="s">
        <v>572</v>
      </c>
      <c r="C33" s="10" t="str">
        <f t="shared" si="0"/>
        <v>BROUDICTitouan</v>
      </c>
      <c r="D33" s="10" t="str">
        <f>IFERROR(VLOOKUP(C33,liste_ml!$C$1:$L$121,10,FALSE),"Pas concerné")</f>
        <v>Pas concerné</v>
      </c>
      <c r="E33" s="10" t="str" cm="1">
        <f t="array" ref="E33">_xlfn.IFS(D33="Pas concerné","Pas concerné",D33&gt;=10,"Validé",D33&lt;10,"Pas validé")</f>
        <v>Pas concerné</v>
      </c>
      <c r="F33" s="10" t="str">
        <f>IFERROR(VLOOKUP(C33,t1_FR_0411!$C$1:$E$48,3,FALSE),"Pas de tentative")</f>
        <v>Pas de tentative</v>
      </c>
      <c r="G33" s="12">
        <f>IFERROR(VLOOKUP(C33,t2_FR_1811!$D$1:$E$126,2,FALSE),"Pas de tentative")</f>
        <v>14.5</v>
      </c>
      <c r="H33" s="12" t="str">
        <f>IFERROR(VLOOKUP(C33,t3_FR_2511!$C$1:$E$103,3,FALSE),"Pas de tentative")</f>
        <v>Pas de tentative</v>
      </c>
      <c r="I33" s="12" t="str">
        <f>IFERROR(VLOOKUP(C33,t4_FR_0212!$C$1:$E$58,3,FALSE),"Pas de tentative")</f>
        <v>Pas de tentative</v>
      </c>
      <c r="J33" s="12">
        <f>MAX(Tableau1[[#This Row],[FR_1]],Tableau1[[#This Row],[FR_2]],Tableau1[[#This Row],[FR_3]],Tableau1[[#This Row],[FR_4]])</f>
        <v>14.5</v>
      </c>
      <c r="K33" s="12" t="str" cm="1">
        <f t="array" ref="K33">_xlfn.IFS(Tableau1[[#This Row],[FR]]=0,"Pas de tentative", Tableau1[[#This Row],[FR]]&lt;11,"Pas validé", Tableau1[[#This Row],[FR]]&gt;=11,"Validé")</f>
        <v>Validé</v>
      </c>
    </row>
    <row r="34" spans="1:11" ht="15.75" hidden="1" x14ac:dyDescent="0.25">
      <c r="A34" s="11" t="s">
        <v>506</v>
      </c>
      <c r="B34" s="10" t="s">
        <v>505</v>
      </c>
      <c r="C34" s="10" t="str">
        <f t="shared" si="0"/>
        <v>BRUCHETMathilde</v>
      </c>
      <c r="D34" s="10" t="str">
        <f>IFERROR(VLOOKUP(C34,liste_ml!$C$1:$L$121,10,FALSE),"Pas concerné")</f>
        <v>Pas concerné</v>
      </c>
      <c r="E34" s="10" t="str" cm="1">
        <f t="array" ref="E34">_xlfn.IFS(D34="Pas concerné","Pas concerné",D34&gt;=10,"Validé",D34&lt;10,"Pas validé")</f>
        <v>Pas concerné</v>
      </c>
      <c r="F34" s="10">
        <f>IFERROR(VLOOKUP(C34,t1_FR_0411!$C$1:$E$48,3,FALSE),"Pas de tentative")</f>
        <v>9.5</v>
      </c>
      <c r="G34" s="12">
        <f>IFERROR(VLOOKUP(C34,t2_FR_1811!$D$1:$E$126,2,FALSE),"Pas de tentative")</f>
        <v>17.5</v>
      </c>
      <c r="H34" s="12" t="str">
        <f>IFERROR(VLOOKUP(C34,t3_FR_2511!$C$1:$E$103,3,FALSE),"Pas de tentative")</f>
        <v>Pas de tentative</v>
      </c>
      <c r="I34" s="12" t="str">
        <f>IFERROR(VLOOKUP(C34,t4_FR_0212!$C$1:$E$58,3,FALSE),"Pas de tentative")</f>
        <v>Pas de tentative</v>
      </c>
      <c r="J34" s="12">
        <f>MAX(Tableau1[[#This Row],[FR_1]],Tableau1[[#This Row],[FR_2]],Tableau1[[#This Row],[FR_3]],Tableau1[[#This Row],[FR_4]])</f>
        <v>17.5</v>
      </c>
      <c r="K34" s="12" t="str" cm="1">
        <f t="array" ref="K34">_xlfn.IFS(Tableau1[[#This Row],[FR]]=0,"Pas de tentative", Tableau1[[#This Row],[FR]]&lt;11,"Pas validé", Tableau1[[#This Row],[FR]]&gt;=11,"Validé")</f>
        <v>Validé</v>
      </c>
    </row>
    <row r="35" spans="1:11" ht="15.75" hidden="1" x14ac:dyDescent="0.25">
      <c r="A35" s="11" t="s">
        <v>573</v>
      </c>
      <c r="B35" s="10" t="s">
        <v>574</v>
      </c>
      <c r="C35" s="10" t="str">
        <f t="shared" si="0"/>
        <v>CABOCHEElie</v>
      </c>
      <c r="D35" s="10" t="str">
        <f>IFERROR(VLOOKUP(C35,liste_ml!$C$1:$L$121,10,FALSE),"Pas concerné")</f>
        <v>Pas concerné</v>
      </c>
      <c r="E35" s="10" t="str" cm="1">
        <f t="array" ref="E35">_xlfn.IFS(D35="Pas concerné","Pas concerné",D35&gt;=10,"Validé",D35&lt;10,"Pas validé")</f>
        <v>Pas concerné</v>
      </c>
      <c r="F35" s="10" t="str">
        <f>IFERROR(VLOOKUP(C35,t1_FR_0411!$C$1:$E$48,3,FALSE),"Pas de tentative")</f>
        <v>Pas de tentative</v>
      </c>
      <c r="G35" s="12">
        <f>IFERROR(VLOOKUP(C35,t2_FR_1811!$D$1:$E$126,2,FALSE),"Pas de tentative")</f>
        <v>12</v>
      </c>
      <c r="H35" s="12" t="str">
        <f>IFERROR(VLOOKUP(C35,t3_FR_2511!$C$1:$E$103,3,FALSE),"Pas de tentative")</f>
        <v>Pas de tentative</v>
      </c>
      <c r="I35" s="12" t="str">
        <f>IFERROR(VLOOKUP(C35,t4_FR_0212!$C$1:$E$58,3,FALSE),"Pas de tentative")</f>
        <v>Pas de tentative</v>
      </c>
      <c r="J35" s="12">
        <f>MAX(Tableau1[[#This Row],[FR_1]],Tableau1[[#This Row],[FR_2]],Tableau1[[#This Row],[FR_3]],Tableau1[[#This Row],[FR_4]])</f>
        <v>12</v>
      </c>
      <c r="K35" s="12" t="str" cm="1">
        <f t="array" ref="K35">_xlfn.IFS(Tableau1[[#This Row],[FR]]=0,"Pas de tentative", Tableau1[[#This Row],[FR]]&lt;11,"Pas validé", Tableau1[[#This Row],[FR]]&gt;=11,"Validé")</f>
        <v>Validé</v>
      </c>
    </row>
    <row r="36" spans="1:11" ht="15.75" hidden="1" x14ac:dyDescent="0.25">
      <c r="A36" s="11" t="s">
        <v>137</v>
      </c>
      <c r="B36" s="10" t="s">
        <v>575</v>
      </c>
      <c r="C36" s="10" t="str">
        <f t="shared" si="0"/>
        <v>CANLERBaptiste</v>
      </c>
      <c r="D36" s="10" t="str">
        <f>IFERROR(VLOOKUP(C36,liste_ml!$C$1:$L$121,10,FALSE),"Pas concerné")</f>
        <v>Pas concerné</v>
      </c>
      <c r="E36" s="10" t="str" cm="1">
        <f t="array" ref="E36">_xlfn.IFS(D36="Pas concerné","Pas concerné",D36&gt;=10,"Validé",D36&lt;10,"Pas validé")</f>
        <v>Pas concerné</v>
      </c>
      <c r="F36" s="10" t="str">
        <f>IFERROR(VLOOKUP(C36,t1_FR_0411!$C$1:$E$48,3,FALSE),"Pas de tentative")</f>
        <v>Pas de tentative</v>
      </c>
      <c r="G36" s="12">
        <f>IFERROR(VLOOKUP(C36,t2_FR_1811!$D$1:$E$126,2,FALSE),"Pas de tentative")</f>
        <v>16.5</v>
      </c>
      <c r="H36" s="12" t="str">
        <f>IFERROR(VLOOKUP(C36,t3_FR_2511!$C$1:$E$103,3,FALSE),"Pas de tentative")</f>
        <v>Pas de tentative</v>
      </c>
      <c r="I36" s="12" t="str">
        <f>IFERROR(VLOOKUP(C36,t4_FR_0212!$C$1:$E$58,3,FALSE),"Pas de tentative")</f>
        <v>Pas de tentative</v>
      </c>
      <c r="J36" s="12">
        <f>MAX(Tableau1[[#This Row],[FR_1]],Tableau1[[#This Row],[FR_2]],Tableau1[[#This Row],[FR_3]],Tableau1[[#This Row],[FR_4]])</f>
        <v>16.5</v>
      </c>
      <c r="K36" s="12" t="str" cm="1">
        <f t="array" ref="K36">_xlfn.IFS(Tableau1[[#This Row],[FR]]=0,"Pas de tentative", Tableau1[[#This Row],[FR]]&lt;11,"Pas validé", Tableau1[[#This Row],[FR]]&gt;=11,"Validé")</f>
        <v>Validé</v>
      </c>
    </row>
    <row r="37" spans="1:11" ht="15.75" hidden="1" x14ac:dyDescent="0.25">
      <c r="A37" s="11" t="s">
        <v>62</v>
      </c>
      <c r="B37" s="10" t="s">
        <v>240</v>
      </c>
      <c r="C37" s="10" t="str">
        <f t="shared" si="0"/>
        <v>CARETTEHugo</v>
      </c>
      <c r="D37" s="10" t="str">
        <f>IFERROR(VLOOKUP(C37,liste_ml!$C$1:$L$121,10,FALSE),"Pas concerné")</f>
        <v>Validé</v>
      </c>
      <c r="E37" s="10" t="str" cm="1">
        <f t="array" ref="E37">_xlfn.IFS(D37="Pas concerné","Pas concerné",D37&gt;=10,"Validé",D37&lt;10,"Pas validé")</f>
        <v>Validé</v>
      </c>
      <c r="F37" s="10" t="str">
        <f>IFERROR(VLOOKUP(C37,t1_FR_0411!$C$1:$E$48,3,FALSE),"Pas de tentative")</f>
        <v>Pas de tentative</v>
      </c>
      <c r="G37" s="12">
        <f>IFERROR(VLOOKUP(C37,t2_FR_1811!$D$1:$E$126,2,FALSE),"Pas de tentative")</f>
        <v>5</v>
      </c>
      <c r="H37" s="12">
        <f>IFERROR(VLOOKUP(C37,t3_FR_2511!$C$1:$E$103,3,FALSE),"Pas de tentative")</f>
        <v>8</v>
      </c>
      <c r="I37" s="12">
        <f>IFERROR(VLOOKUP(C37,t4_FR_0212!$C$1:$E$58,3,FALSE),"Pas de tentative")</f>
        <v>12</v>
      </c>
      <c r="J37" s="12">
        <f>MAX(Tableau1[[#This Row],[FR_1]],Tableau1[[#This Row],[FR_2]],Tableau1[[#This Row],[FR_3]],Tableau1[[#This Row],[FR_4]])</f>
        <v>12</v>
      </c>
      <c r="K37" s="12" t="str" cm="1">
        <f t="array" ref="K37">_xlfn.IFS(Tableau1[[#This Row],[FR]]=0,"Pas de tentative", Tableau1[[#This Row],[FR]]&lt;11,"Pas validé", Tableau1[[#This Row],[FR]]&gt;=11,"Validé")</f>
        <v>Validé</v>
      </c>
    </row>
    <row r="38" spans="1:11" ht="15.75" hidden="1" x14ac:dyDescent="0.25">
      <c r="A38" s="11" t="s">
        <v>576</v>
      </c>
      <c r="B38" s="10" t="s">
        <v>577</v>
      </c>
      <c r="C38" s="10" t="str">
        <f t="shared" si="0"/>
        <v>CARLIERColine</v>
      </c>
      <c r="D38" s="10" t="str">
        <f>IFERROR(VLOOKUP(C38,liste_ml!$C$1:$L$121,10,FALSE),"Pas concerné")</f>
        <v>Pas concerné</v>
      </c>
      <c r="E38" s="10" t="str" cm="1">
        <f t="array" ref="E38">_xlfn.IFS(D38="Pas concerné","Pas concerné",D38&gt;=10,"Validé",D38&lt;10,"Pas validé")</f>
        <v>Pas concerné</v>
      </c>
      <c r="F38" s="10" t="str">
        <f>IFERROR(VLOOKUP(C38,t1_FR_0411!$C$1:$E$48,3,FALSE),"Pas de tentative")</f>
        <v>Pas de tentative</v>
      </c>
      <c r="G38" s="12">
        <f>IFERROR(VLOOKUP(C38,t2_FR_1811!$D$1:$E$126,2,FALSE),"Pas de tentative")</f>
        <v>17</v>
      </c>
      <c r="H38" s="12" t="str">
        <f>IFERROR(VLOOKUP(C38,t3_FR_2511!$C$1:$E$103,3,FALSE),"Pas de tentative")</f>
        <v>Pas de tentative</v>
      </c>
      <c r="I38" s="12" t="str">
        <f>IFERROR(VLOOKUP(C38,t4_FR_0212!$C$1:$E$58,3,FALSE),"Pas de tentative")</f>
        <v>Pas de tentative</v>
      </c>
      <c r="J38" s="12">
        <f>MAX(Tableau1[[#This Row],[FR_1]],Tableau1[[#This Row],[FR_2]],Tableau1[[#This Row],[FR_3]],Tableau1[[#This Row],[FR_4]])</f>
        <v>17</v>
      </c>
      <c r="K38" s="12" t="str" cm="1">
        <f t="array" ref="K38">_xlfn.IFS(Tableau1[[#This Row],[FR]]=0,"Pas de tentative", Tableau1[[#This Row],[FR]]&lt;11,"Pas validé", Tableau1[[#This Row],[FR]]&gt;=11,"Validé")</f>
        <v>Validé</v>
      </c>
    </row>
    <row r="39" spans="1:11" ht="15.75" hidden="1" x14ac:dyDescent="0.25">
      <c r="A39" s="11" t="s">
        <v>258</v>
      </c>
      <c r="B39" s="10" t="s">
        <v>257</v>
      </c>
      <c r="C39" s="10" t="str">
        <f t="shared" si="0"/>
        <v>CATHEAUAgathe</v>
      </c>
      <c r="D39" s="10" t="str">
        <f>IFERROR(VLOOKUP(C39,liste_ml!$C$1:$L$121,10,FALSE),"Pas concerné")</f>
        <v>Validé</v>
      </c>
      <c r="E39" s="10" t="str" cm="1">
        <f t="array" ref="E39">_xlfn.IFS(D39="Pas concerné","Pas concerné",D39&gt;=10,"Validé",D39&lt;10,"Pas validé")</f>
        <v>Validé</v>
      </c>
      <c r="F39" s="10" t="str">
        <f>IFERROR(VLOOKUP(C39,t1_FR_0411!$C$1:$E$48,3,FALSE),"Pas de tentative")</f>
        <v>Pas de tentative</v>
      </c>
      <c r="G39" s="12" t="str">
        <f>IFERROR(VLOOKUP(C39,t2_FR_1811!$D$1:$E$126,2,FALSE),"Pas de tentative")</f>
        <v>Pas de tentative</v>
      </c>
      <c r="H39" s="12" t="str">
        <f>IFERROR(VLOOKUP(C39,t3_FR_2511!$C$1:$E$103,3,FALSE),"Pas de tentative")</f>
        <v>Pas de tentative</v>
      </c>
      <c r="I39" s="12" t="str">
        <f>IFERROR(VLOOKUP(C39,t4_FR_0212!$C$1:$E$58,3,FALSE),"Pas de tentative")</f>
        <v>Pas de tentative</v>
      </c>
      <c r="J39" s="12">
        <f>MAX(Tableau1[[#This Row],[FR_1]],Tableau1[[#This Row],[FR_2]],Tableau1[[#This Row],[FR_3]],Tableau1[[#This Row],[FR_4]])</f>
        <v>0</v>
      </c>
      <c r="K39" s="12" t="str" cm="1">
        <f t="array" ref="K39">_xlfn.IFS(Tableau1[[#This Row],[FR]]=0,"Pas de tentative", Tableau1[[#This Row],[FR]]&lt;11,"Pas validé", Tableau1[[#This Row],[FR]]&gt;=11,"Validé")</f>
        <v>Pas de tentative</v>
      </c>
    </row>
    <row r="40" spans="1:11" ht="15.75" hidden="1" x14ac:dyDescent="0.25">
      <c r="A40" s="11" t="s">
        <v>22</v>
      </c>
      <c r="B40" s="10" t="s">
        <v>578</v>
      </c>
      <c r="C40" s="10" t="str">
        <f t="shared" si="0"/>
        <v>CELISSEAntoine</v>
      </c>
      <c r="D40" s="10" t="str">
        <f>IFERROR(VLOOKUP(C40,liste_ml!$C$1:$L$121,10,FALSE),"Pas concerné")</f>
        <v>Pas concerné</v>
      </c>
      <c r="E40" s="10" t="str" cm="1">
        <f t="array" ref="E40">_xlfn.IFS(D40="Pas concerné","Pas concerné",D40&gt;=10,"Validé",D40&lt;10,"Pas validé")</f>
        <v>Pas concerné</v>
      </c>
      <c r="F40" s="10" t="str">
        <f>IFERROR(VLOOKUP(C40,t1_FR_0411!$C$1:$E$48,3,FALSE),"Pas de tentative")</f>
        <v>Pas de tentative</v>
      </c>
      <c r="G40" s="12">
        <f>IFERROR(VLOOKUP(C40,t2_FR_1811!$D$1:$E$126,2,FALSE),"Pas de tentative")</f>
        <v>6</v>
      </c>
      <c r="H40" s="12">
        <f>IFERROR(VLOOKUP(C40,t3_FR_2511!$C$1:$E$103,3,FALSE),"Pas de tentative")</f>
        <v>6</v>
      </c>
      <c r="I40" s="12">
        <f>IFERROR(VLOOKUP(C40,t4_FR_0212!$C$1:$E$58,3,FALSE),"Pas de tentative")</f>
        <v>5.5</v>
      </c>
      <c r="J40" s="12">
        <f>MAX(Tableau1[[#This Row],[FR_1]],Tableau1[[#This Row],[FR_2]],Tableau1[[#This Row],[FR_3]],Tableau1[[#This Row],[FR_4]])</f>
        <v>6</v>
      </c>
      <c r="K40" s="12" t="str" cm="1">
        <f t="array" ref="K40">_xlfn.IFS(Tableau1[[#This Row],[FR]]=0,"Pas de tentative", Tableau1[[#This Row],[FR]]&lt;11,"Pas validé", Tableau1[[#This Row],[FR]]&gt;=11,"Validé")</f>
        <v>Pas validé</v>
      </c>
    </row>
    <row r="41" spans="1:11" ht="15.75" hidden="1" x14ac:dyDescent="0.25">
      <c r="A41" s="11" t="s">
        <v>579</v>
      </c>
      <c r="B41" s="10" t="s">
        <v>580</v>
      </c>
      <c r="C41" s="10" t="str">
        <f t="shared" si="0"/>
        <v>CHALINMaxence</v>
      </c>
      <c r="D41" s="10" t="str">
        <f>IFERROR(VLOOKUP(C41,liste_ml!$C$1:$L$121,10,FALSE),"Pas concerné")</f>
        <v>Pas concerné</v>
      </c>
      <c r="E41" s="10" t="str" cm="1">
        <f t="array" ref="E41">_xlfn.IFS(D41="Pas concerné","Pas concerné",D41&gt;=10,"Validé",D41&lt;10,"Pas validé")</f>
        <v>Pas concerné</v>
      </c>
      <c r="F41" s="10" t="str">
        <f>IFERROR(VLOOKUP(C41,t1_FR_0411!$C$1:$E$48,3,FALSE),"Pas de tentative")</f>
        <v>Pas de tentative</v>
      </c>
      <c r="G41" s="12">
        <f>IFERROR(VLOOKUP(C41,t2_FR_1811!$D$1:$E$126,2,FALSE),"Pas de tentative")</f>
        <v>11</v>
      </c>
      <c r="H41" s="12" t="str">
        <f>IFERROR(VLOOKUP(C41,t3_FR_2511!$C$1:$E$103,3,FALSE),"Pas de tentative")</f>
        <v>Pas de tentative</v>
      </c>
      <c r="I41" s="12" t="str">
        <f>IFERROR(VLOOKUP(C41,t4_FR_0212!$C$1:$E$58,3,FALSE),"Pas de tentative")</f>
        <v>Pas de tentative</v>
      </c>
      <c r="J41" s="12">
        <f>MAX(Tableau1[[#This Row],[FR_1]],Tableau1[[#This Row],[FR_2]],Tableau1[[#This Row],[FR_3]],Tableau1[[#This Row],[FR_4]])</f>
        <v>11</v>
      </c>
      <c r="K41" s="12" t="str" cm="1">
        <f t="array" ref="K41">_xlfn.IFS(Tableau1[[#This Row],[FR]]=0,"Pas de tentative", Tableau1[[#This Row],[FR]]&lt;11,"Pas validé", Tableau1[[#This Row],[FR]]&gt;=11,"Validé")</f>
        <v>Validé</v>
      </c>
    </row>
    <row r="42" spans="1:11" ht="15.75" hidden="1" x14ac:dyDescent="0.25">
      <c r="A42" s="11" t="s">
        <v>149</v>
      </c>
      <c r="B42" s="10" t="s">
        <v>242</v>
      </c>
      <c r="C42" s="10" t="str">
        <f t="shared" si="0"/>
        <v>CHAMPIGNONLouise</v>
      </c>
      <c r="D42" s="10" t="str">
        <f>IFERROR(VLOOKUP(C42,liste_ml!$C$1:$L$121,10,FALSE),"Pas concerné")</f>
        <v>Validé</v>
      </c>
      <c r="E42" s="10" t="str" cm="1">
        <f t="array" ref="E42">_xlfn.IFS(D42="Pas concerné","Pas concerné",D42&gt;=10,"Validé",D42&lt;10,"Pas validé")</f>
        <v>Validé</v>
      </c>
      <c r="F42" s="10" t="str">
        <f>IFERROR(VLOOKUP(C42,t1_FR_0411!$C$1:$E$48,3,FALSE),"Pas de tentative")</f>
        <v>Pas de tentative</v>
      </c>
      <c r="G42" s="12">
        <f>IFERROR(VLOOKUP(C42,t2_FR_1811!$D$1:$E$126,2,FALSE),"Pas de tentative")</f>
        <v>14</v>
      </c>
      <c r="H42" s="12" t="str">
        <f>IFERROR(VLOOKUP(C42,t3_FR_2511!$C$1:$E$103,3,FALSE),"Pas de tentative")</f>
        <v>Pas de tentative</v>
      </c>
      <c r="I42" s="12" t="str">
        <f>IFERROR(VLOOKUP(C42,t4_FR_0212!$C$1:$E$58,3,FALSE),"Pas de tentative")</f>
        <v>Pas de tentative</v>
      </c>
      <c r="J42" s="12">
        <f>MAX(Tableau1[[#This Row],[FR_1]],Tableau1[[#This Row],[FR_2]],Tableau1[[#This Row],[FR_3]],Tableau1[[#This Row],[FR_4]])</f>
        <v>14</v>
      </c>
      <c r="K42" s="12" t="str" cm="1">
        <f t="array" ref="K42">_xlfn.IFS(Tableau1[[#This Row],[FR]]=0,"Pas de tentative", Tableau1[[#This Row],[FR]]&lt;11,"Pas validé", Tableau1[[#This Row],[FR]]&gt;=11,"Validé")</f>
        <v>Validé</v>
      </c>
    </row>
    <row r="43" spans="1:11" ht="15.75" hidden="1" x14ac:dyDescent="0.25">
      <c r="A43" s="11" t="s">
        <v>186</v>
      </c>
      <c r="B43" s="10" t="s">
        <v>581</v>
      </c>
      <c r="C43" s="10" t="str">
        <f t="shared" si="0"/>
        <v>CHAVANEArthur</v>
      </c>
      <c r="D43" s="10" t="str">
        <f>IFERROR(VLOOKUP(C43,liste_ml!$C$1:$L$121,10,FALSE),"Pas concerné")</f>
        <v>Pas concerné</v>
      </c>
      <c r="E43" s="10" t="str" cm="1">
        <f t="array" ref="E43">_xlfn.IFS(D43="Pas concerné","Pas concerné",D43&gt;=10,"Validé",D43&lt;10,"Pas validé")</f>
        <v>Pas concerné</v>
      </c>
      <c r="F43" s="10" t="str">
        <f>IFERROR(VLOOKUP(C43,t1_FR_0411!$C$1:$E$48,3,FALSE),"Pas de tentative")</f>
        <v>Pas de tentative</v>
      </c>
      <c r="G43" s="12">
        <f>IFERROR(VLOOKUP(C43,t2_FR_1811!$D$1:$E$126,2,FALSE),"Pas de tentative")</f>
        <v>13.5</v>
      </c>
      <c r="H43" s="12" t="str">
        <f>IFERROR(VLOOKUP(C43,t3_FR_2511!$C$1:$E$103,3,FALSE),"Pas de tentative")</f>
        <v>Pas de tentative</v>
      </c>
      <c r="I43" s="12" t="str">
        <f>IFERROR(VLOOKUP(C43,t4_FR_0212!$C$1:$E$58,3,FALSE),"Pas de tentative")</f>
        <v>Pas de tentative</v>
      </c>
      <c r="J43" s="12">
        <f>MAX(Tableau1[[#This Row],[FR_1]],Tableau1[[#This Row],[FR_2]],Tableau1[[#This Row],[FR_3]],Tableau1[[#This Row],[FR_4]])</f>
        <v>13.5</v>
      </c>
      <c r="K43" s="12" t="str" cm="1">
        <f t="array" ref="K43">_xlfn.IFS(Tableau1[[#This Row],[FR]]=0,"Pas de tentative", Tableau1[[#This Row],[FR]]&lt;11,"Pas validé", Tableau1[[#This Row],[FR]]&gt;=11,"Validé")</f>
        <v>Validé</v>
      </c>
    </row>
    <row r="44" spans="1:11" ht="15.75" hidden="1" x14ac:dyDescent="0.25">
      <c r="A44" s="11" t="s">
        <v>421</v>
      </c>
      <c r="B44" s="10" t="s">
        <v>420</v>
      </c>
      <c r="C44" s="10" t="str">
        <f t="shared" si="0"/>
        <v>CHAZARENC RADIXZian</v>
      </c>
      <c r="D44" s="10" t="str">
        <f>IFERROR(VLOOKUP(C44,liste_ml!$C$1:$L$121,10,FALSE),"Pas concerné")</f>
        <v>Pas concerné</v>
      </c>
      <c r="E44" s="10" t="str" cm="1">
        <f t="array" ref="E44">_xlfn.IFS(D44="Pas concerné","Pas concerné",D44&gt;=10,"Validé",D44&lt;10,"Pas validé")</f>
        <v>Pas concerné</v>
      </c>
      <c r="F44" s="10">
        <f>IFERROR(VLOOKUP(C44,t1_FR_0411!$C$1:$E$48,3,FALSE),"Pas de tentative")</f>
        <v>17.5</v>
      </c>
      <c r="G44" s="12" t="str">
        <f>IFERROR(VLOOKUP(C44,t2_FR_1811!$D$1:$E$126,2,FALSE),"Pas de tentative")</f>
        <v>Pas de tentative</v>
      </c>
      <c r="H44" s="12" t="str">
        <f>IFERROR(VLOOKUP(C44,t3_FR_2511!$C$1:$E$103,3,FALSE),"Pas de tentative")</f>
        <v>Pas de tentative</v>
      </c>
      <c r="I44" s="12" t="str">
        <f>IFERROR(VLOOKUP(C44,t4_FR_0212!$C$1:$E$58,3,FALSE),"Pas de tentative")</f>
        <v>Pas de tentative</v>
      </c>
      <c r="J44" s="12">
        <f>MAX(Tableau1[[#This Row],[FR_1]],Tableau1[[#This Row],[FR_2]],Tableau1[[#This Row],[FR_3]],Tableau1[[#This Row],[FR_4]])</f>
        <v>17.5</v>
      </c>
      <c r="K44" s="12" t="str" cm="1">
        <f t="array" ref="K44">_xlfn.IFS(Tableau1[[#This Row],[FR]]=0,"Pas de tentative", Tableau1[[#This Row],[FR]]&lt;11,"Pas validé", Tableau1[[#This Row],[FR]]&gt;=11,"Validé")</f>
        <v>Validé</v>
      </c>
    </row>
    <row r="45" spans="1:11" ht="15.75" hidden="1" x14ac:dyDescent="0.25">
      <c r="A45" s="11" t="s">
        <v>211</v>
      </c>
      <c r="B45" s="10" t="s">
        <v>216</v>
      </c>
      <c r="C45" s="10" t="str">
        <f t="shared" si="0"/>
        <v>CHIEN-CHOW-CHINEJules</v>
      </c>
      <c r="D45" s="10" t="str">
        <f>IFERROR(VLOOKUP(C45,liste_ml!$C$1:$L$121,10,FALSE),"Pas concerné")</f>
        <v>Pas validé</v>
      </c>
      <c r="E45" s="10" t="str" cm="1">
        <f t="array" ref="E45">_xlfn.IFS(D45="Pas concerné","Pas concerné",D45&gt;=10,"Validé",D45&lt;10,"Pas validé")</f>
        <v>Validé</v>
      </c>
      <c r="F45" s="10" t="str">
        <f>IFERROR(VLOOKUP(C45,t1_FR_0411!$C$1:$E$48,3,FALSE),"Pas de tentative")</f>
        <v>Pas de tentative</v>
      </c>
      <c r="G45" s="12" t="str">
        <f>IFERROR(VLOOKUP(C45,t2_FR_1811!$D$1:$E$126,2,FALSE),"Pas de tentative")</f>
        <v>Pas de tentative</v>
      </c>
      <c r="H45" s="12" t="str">
        <f>IFERROR(VLOOKUP(C45,t3_FR_2511!$C$1:$E$103,3,FALSE),"Pas de tentative")</f>
        <v>Pas de tentative</v>
      </c>
      <c r="I45" s="12" t="str">
        <f>IFERROR(VLOOKUP(C45,t4_FR_0212!$C$1:$E$58,3,FALSE),"Pas de tentative")</f>
        <v>Pas de tentative</v>
      </c>
      <c r="J45" s="12">
        <f>MAX(Tableau1[[#This Row],[FR_1]],Tableau1[[#This Row],[FR_2]],Tableau1[[#This Row],[FR_3]],Tableau1[[#This Row],[FR_4]])</f>
        <v>0</v>
      </c>
      <c r="K45" s="12" t="str" cm="1">
        <f t="array" ref="K45">_xlfn.IFS(Tableau1[[#This Row],[FR]]=0,"Pas de tentative", Tableau1[[#This Row],[FR]]&lt;11,"Pas validé", Tableau1[[#This Row],[FR]]&gt;=11,"Validé")</f>
        <v>Pas de tentative</v>
      </c>
    </row>
    <row r="46" spans="1:11" ht="15.75" hidden="1" x14ac:dyDescent="0.25">
      <c r="A46" s="11" t="s">
        <v>456</v>
      </c>
      <c r="B46" s="10" t="s">
        <v>455</v>
      </c>
      <c r="C46" s="10" t="str">
        <f t="shared" si="0"/>
        <v>CHOPINZelie</v>
      </c>
      <c r="D46" s="10" t="str">
        <f>IFERROR(VLOOKUP(C46,liste_ml!$C$1:$L$121,10,FALSE),"Pas concerné")</f>
        <v>Pas concerné</v>
      </c>
      <c r="E46" s="10" t="str" cm="1">
        <f t="array" ref="E46">_xlfn.IFS(D46="Pas concerné","Pas concerné",D46&gt;=10,"Validé",D46&lt;10,"Pas validé")</f>
        <v>Pas concerné</v>
      </c>
      <c r="F46" s="10">
        <f>IFERROR(VLOOKUP(C46,t1_FR_0411!$C$1:$E$48,3,FALSE),"Pas de tentative")</f>
        <v>11.5</v>
      </c>
      <c r="G46" s="12" t="str">
        <f>IFERROR(VLOOKUP(C46,t2_FR_1811!$D$1:$E$126,2,FALSE),"Pas de tentative")</f>
        <v>Pas de tentative</v>
      </c>
      <c r="H46" s="12" t="str">
        <f>IFERROR(VLOOKUP(C46,t3_FR_2511!$C$1:$E$103,3,FALSE),"Pas de tentative")</f>
        <v>Pas de tentative</v>
      </c>
      <c r="I46" s="12" t="str">
        <f>IFERROR(VLOOKUP(C46,t4_FR_0212!$C$1:$E$58,3,FALSE),"Pas de tentative")</f>
        <v>Pas de tentative</v>
      </c>
      <c r="J46" s="12">
        <f>MAX(Tableau1[[#This Row],[FR_1]],Tableau1[[#This Row],[FR_2]],Tableau1[[#This Row],[FR_3]],Tableau1[[#This Row],[FR_4]])</f>
        <v>11.5</v>
      </c>
      <c r="K46" s="12" t="str" cm="1">
        <f t="array" ref="K46">_xlfn.IFS(Tableau1[[#This Row],[FR]]=0,"Pas de tentative", Tableau1[[#This Row],[FR]]&lt;11,"Pas validé", Tableau1[[#This Row],[FR]]&gt;=11,"Validé")</f>
        <v>Validé</v>
      </c>
    </row>
    <row r="47" spans="1:11" ht="15.75" hidden="1" x14ac:dyDescent="0.25">
      <c r="A47" s="11" t="s">
        <v>474</v>
      </c>
      <c r="B47" s="10" t="s">
        <v>473</v>
      </c>
      <c r="C47" s="10" t="str">
        <f t="shared" si="0"/>
        <v>CLEMENTVictorien</v>
      </c>
      <c r="D47" s="10" t="str">
        <f>IFERROR(VLOOKUP(C47,liste_ml!$C$1:$L$121,10,FALSE),"Pas concerné")</f>
        <v>Pas concerné</v>
      </c>
      <c r="E47" s="10" t="str" cm="1">
        <f t="array" ref="E47">_xlfn.IFS(D47="Pas concerné","Pas concerné",D47&gt;=10,"Validé",D47&lt;10,"Pas validé")</f>
        <v>Pas concerné</v>
      </c>
      <c r="F47" s="10">
        <f>IFERROR(VLOOKUP(C47,t1_FR_0411!$C$1:$E$48,3,FALSE),"Pas de tentative")</f>
        <v>14.5</v>
      </c>
      <c r="G47" s="12" t="str">
        <f>IFERROR(VLOOKUP(C47,t2_FR_1811!$D$1:$E$126,2,FALSE),"Pas de tentative")</f>
        <v>Pas de tentative</v>
      </c>
      <c r="H47" s="12" t="str">
        <f>IFERROR(VLOOKUP(C47,t3_FR_2511!$C$1:$E$103,3,FALSE),"Pas de tentative")</f>
        <v>Pas de tentative</v>
      </c>
      <c r="I47" s="12" t="str">
        <f>IFERROR(VLOOKUP(C47,t4_FR_0212!$C$1:$E$58,3,FALSE),"Pas de tentative")</f>
        <v>Pas de tentative</v>
      </c>
      <c r="J47" s="12">
        <f>MAX(Tableau1[[#This Row],[FR_1]],Tableau1[[#This Row],[FR_2]],Tableau1[[#This Row],[FR_3]],Tableau1[[#This Row],[FR_4]])</f>
        <v>14.5</v>
      </c>
      <c r="K47" s="12" t="str" cm="1">
        <f t="array" ref="K47">_xlfn.IFS(Tableau1[[#This Row],[FR]]=0,"Pas de tentative", Tableau1[[#This Row],[FR]]&lt;11,"Pas validé", Tableau1[[#This Row],[FR]]&gt;=11,"Validé")</f>
        <v>Validé</v>
      </c>
    </row>
    <row r="48" spans="1:11" ht="15.75" hidden="1" x14ac:dyDescent="0.25">
      <c r="A48" s="11" t="s">
        <v>334</v>
      </c>
      <c r="B48" s="10" t="s">
        <v>333</v>
      </c>
      <c r="C48" s="10" t="str">
        <f t="shared" si="0"/>
        <v>COLOMBSolane</v>
      </c>
      <c r="D48" s="10" t="str">
        <f>IFERROR(VLOOKUP(C48,liste_ml!$C$1:$L$121,10,FALSE),"Pas concerné")</f>
        <v>Pas concerné</v>
      </c>
      <c r="E48" s="10" t="str" cm="1">
        <f t="array" ref="E48">_xlfn.IFS(D48="Pas concerné","Pas concerné",D48&gt;=10,"Validé",D48&lt;10,"Pas validé")</f>
        <v>Pas concerné</v>
      </c>
      <c r="F48" s="10" t="str">
        <f>IFERROR(VLOOKUP(C48,t1_FR_0411!$C$1:$E$48,3,FALSE),"Pas de tentative")</f>
        <v>Pas de tentative</v>
      </c>
      <c r="G48" s="12" t="str">
        <f>IFERROR(VLOOKUP(C48,t2_FR_1811!$D$1:$E$126,2,FALSE),"Pas de tentative")</f>
        <v>Pas de tentative</v>
      </c>
      <c r="H48" s="12">
        <f>IFERROR(VLOOKUP(C48,t3_FR_2511!$C$1:$E$103,3,FALSE),"Pas de tentative")</f>
        <v>15</v>
      </c>
      <c r="I48" s="12" t="str">
        <f>IFERROR(VLOOKUP(C48,t4_FR_0212!$C$1:$E$58,3,FALSE),"Pas de tentative")</f>
        <v>Pas de tentative</v>
      </c>
      <c r="J48" s="12">
        <f>MAX(Tableau1[[#This Row],[FR_1]],Tableau1[[#This Row],[FR_2]],Tableau1[[#This Row],[FR_3]],Tableau1[[#This Row],[FR_4]])</f>
        <v>15</v>
      </c>
      <c r="K48" s="12" t="str" cm="1">
        <f t="array" ref="K48">_xlfn.IFS(Tableau1[[#This Row],[FR]]=0,"Pas de tentative", Tableau1[[#This Row],[FR]]&lt;11,"Pas validé", Tableau1[[#This Row],[FR]]&gt;=11,"Validé")</f>
        <v>Validé</v>
      </c>
    </row>
    <row r="49" spans="1:11" ht="15.75" hidden="1" x14ac:dyDescent="0.25">
      <c r="A49" s="11" t="s">
        <v>129</v>
      </c>
      <c r="B49" s="10" t="s">
        <v>490</v>
      </c>
      <c r="C49" s="10" t="str">
        <f t="shared" si="0"/>
        <v>COUTADEURMarie</v>
      </c>
      <c r="D49" s="10" t="str">
        <f>IFERROR(VLOOKUP(C49,liste_ml!$C$1:$L$121,10,FALSE),"Pas concerné")</f>
        <v>Pas concerné</v>
      </c>
      <c r="E49" s="10" t="str" cm="1">
        <f t="array" ref="E49">_xlfn.IFS(D49="Pas concerné","Pas concerné",D49&gt;=10,"Validé",D49&lt;10,"Pas validé")</f>
        <v>Pas concerné</v>
      </c>
      <c r="F49" s="10">
        <f>IFERROR(VLOOKUP(C49,t1_FR_0411!$C$1:$E$48,3,FALSE),"Pas de tentative")</f>
        <v>6</v>
      </c>
      <c r="G49" s="12" t="str">
        <f>IFERROR(VLOOKUP(C49,t2_FR_1811!$D$1:$E$126,2,FALSE),"Pas de tentative")</f>
        <v>Pas de tentative</v>
      </c>
      <c r="H49" s="12">
        <f>IFERROR(VLOOKUP(C49,t3_FR_2511!$C$1:$E$103,3,FALSE),"Pas de tentative")</f>
        <v>8</v>
      </c>
      <c r="I49" s="12">
        <f>IFERROR(VLOOKUP(C49,t4_FR_0212!$C$1:$E$58,3,FALSE),"Pas de tentative")</f>
        <v>14</v>
      </c>
      <c r="J49" s="12">
        <f>MAX(Tableau1[[#This Row],[FR_1]],Tableau1[[#This Row],[FR_2]],Tableau1[[#This Row],[FR_3]],Tableau1[[#This Row],[FR_4]])</f>
        <v>14</v>
      </c>
      <c r="K49" s="12" t="str" cm="1">
        <f t="array" ref="K49">_xlfn.IFS(Tableau1[[#This Row],[FR]]=0,"Pas de tentative", Tableau1[[#This Row],[FR]]&lt;11,"Pas validé", Tableau1[[#This Row],[FR]]&gt;=11,"Validé")</f>
        <v>Validé</v>
      </c>
    </row>
    <row r="50" spans="1:11" ht="15.75" hidden="1" x14ac:dyDescent="0.25">
      <c r="A50" s="11" t="s">
        <v>499</v>
      </c>
      <c r="B50" s="10" t="s">
        <v>498</v>
      </c>
      <c r="C50" s="10" t="str">
        <f t="shared" si="0"/>
        <v>COUTTENIERAurore</v>
      </c>
      <c r="D50" s="10" t="str">
        <f>IFERROR(VLOOKUP(C50,liste_ml!$C$1:$L$121,10,FALSE),"Pas concerné")</f>
        <v>Pas concerné</v>
      </c>
      <c r="E50" s="10" t="str" cm="1">
        <f t="array" ref="E50">_xlfn.IFS(D50="Pas concerné","Pas concerné",D50&gt;=10,"Validé",D50&lt;10,"Pas validé")</f>
        <v>Pas concerné</v>
      </c>
      <c r="F50" s="10">
        <f>IFERROR(VLOOKUP(C50,t1_FR_0411!$C$1:$E$48,3,FALSE),"Pas de tentative")</f>
        <v>20</v>
      </c>
      <c r="G50" s="12" t="str">
        <f>IFERROR(VLOOKUP(C50,t2_FR_1811!$D$1:$E$126,2,FALSE),"Pas de tentative")</f>
        <v>Pas de tentative</v>
      </c>
      <c r="H50" s="12" t="str">
        <f>IFERROR(VLOOKUP(C50,t3_FR_2511!$C$1:$E$103,3,FALSE),"Pas de tentative")</f>
        <v>Pas de tentative</v>
      </c>
      <c r="I50" s="12" t="str">
        <f>IFERROR(VLOOKUP(C50,t4_FR_0212!$C$1:$E$58,3,FALSE),"Pas de tentative")</f>
        <v>Pas de tentative</v>
      </c>
      <c r="J50" s="12">
        <f>MAX(Tableau1[[#This Row],[FR_1]],Tableau1[[#This Row],[FR_2]],Tableau1[[#This Row],[FR_3]],Tableau1[[#This Row],[FR_4]])</f>
        <v>20</v>
      </c>
      <c r="K50" s="12" t="str" cm="1">
        <f t="array" ref="K50">_xlfn.IFS(Tableau1[[#This Row],[FR]]=0,"Pas de tentative", Tableau1[[#This Row],[FR]]&lt;11,"Pas validé", Tableau1[[#This Row],[FR]]&gt;=11,"Validé")</f>
        <v>Validé</v>
      </c>
    </row>
    <row r="51" spans="1:11" ht="15.75" hidden="1" x14ac:dyDescent="0.25">
      <c r="A51" s="11" t="s">
        <v>582</v>
      </c>
      <c r="B51" s="10" t="s">
        <v>583</v>
      </c>
      <c r="C51" s="10" t="str">
        <f t="shared" si="0"/>
        <v>DALES DE CORBETRomane</v>
      </c>
      <c r="D51" s="10" t="str">
        <f>IFERROR(VLOOKUP(C51,liste_ml!$C$1:$L$121,10,FALSE),"Pas concerné")</f>
        <v>Pas concerné</v>
      </c>
      <c r="E51" s="10" t="str" cm="1">
        <f t="array" ref="E51">_xlfn.IFS(D51="Pas concerné","Pas concerné",D51&gt;=10,"Validé",D51&lt;10,"Pas validé")</f>
        <v>Pas concerné</v>
      </c>
      <c r="F51" s="10" t="str">
        <f>IFERROR(VLOOKUP(C51,t1_FR_0411!$C$1:$E$48,3,FALSE),"Pas de tentative")</f>
        <v>Pas de tentative</v>
      </c>
      <c r="G51" s="12" t="str">
        <f>IFERROR(VLOOKUP(C51,t2_FR_1811!$D$1:$E$126,2,FALSE),"Pas de tentative")</f>
        <v>Pas de tentative</v>
      </c>
      <c r="H51" s="12">
        <f>IFERROR(VLOOKUP(C51,t3_FR_2511!$C$1:$E$103,3,FALSE),"Pas de tentative")</f>
        <v>14.5</v>
      </c>
      <c r="I51" s="12" t="str">
        <f>IFERROR(VLOOKUP(C51,t4_FR_0212!$C$1:$E$58,3,FALSE),"Pas de tentative")</f>
        <v>Pas de tentative</v>
      </c>
      <c r="J51" s="12">
        <f>MAX(Tableau1[[#This Row],[FR_1]],Tableau1[[#This Row],[FR_2]],Tableau1[[#This Row],[FR_3]],Tableau1[[#This Row],[FR_4]])</f>
        <v>14.5</v>
      </c>
      <c r="K51" s="12" t="str" cm="1">
        <f t="array" ref="K51">_xlfn.IFS(Tableau1[[#This Row],[FR]]=0,"Pas de tentative", Tableau1[[#This Row],[FR]]&lt;11,"Pas validé", Tableau1[[#This Row],[FR]]&gt;=11,"Validé")</f>
        <v>Validé</v>
      </c>
    </row>
    <row r="52" spans="1:11" ht="15.75" hidden="1" x14ac:dyDescent="0.25">
      <c r="A52" s="11" t="s">
        <v>214</v>
      </c>
      <c r="B52" s="10" t="s">
        <v>249</v>
      </c>
      <c r="C52" s="10" t="str">
        <f t="shared" si="0"/>
        <v>DARRASCharles</v>
      </c>
      <c r="D52" s="10" t="str">
        <f>IFERROR(VLOOKUP(C52,liste_ml!$C$1:$L$121,10,FALSE),"Pas concerné")</f>
        <v>Validé</v>
      </c>
      <c r="E52" s="10" t="str" cm="1">
        <f t="array" ref="E52">_xlfn.IFS(D52="Pas concerné","Pas concerné",D52&gt;=10,"Validé",D52&lt;10,"Pas validé")</f>
        <v>Validé</v>
      </c>
      <c r="F52" s="10" t="str">
        <f>IFERROR(VLOOKUP(C52,t1_FR_0411!$C$1:$E$48,3,FALSE),"Pas de tentative")</f>
        <v>Pas de tentative</v>
      </c>
      <c r="G52" s="12" t="str">
        <f>IFERROR(VLOOKUP(C52,t2_FR_1811!$D$1:$E$126,2,FALSE),"Pas de tentative")</f>
        <v>Pas de tentative</v>
      </c>
      <c r="H52" s="12">
        <f>IFERROR(VLOOKUP(C52,t3_FR_2511!$C$1:$E$103,3,FALSE),"Pas de tentative")</f>
        <v>11.5</v>
      </c>
      <c r="I52" s="12" t="str">
        <f>IFERROR(VLOOKUP(C52,t4_FR_0212!$C$1:$E$58,3,FALSE),"Pas de tentative")</f>
        <v>Pas de tentative</v>
      </c>
      <c r="J52" s="12">
        <f>MAX(Tableau1[[#This Row],[FR_1]],Tableau1[[#This Row],[FR_2]],Tableau1[[#This Row],[FR_3]],Tableau1[[#This Row],[FR_4]])</f>
        <v>11.5</v>
      </c>
      <c r="K52" s="12" t="str" cm="1">
        <f t="array" ref="K52">_xlfn.IFS(Tableau1[[#This Row],[FR]]=0,"Pas de tentative", Tableau1[[#This Row],[FR]]&lt;11,"Pas validé", Tableau1[[#This Row],[FR]]&gt;=11,"Validé")</f>
        <v>Validé</v>
      </c>
    </row>
    <row r="53" spans="1:11" ht="15.75" hidden="1" x14ac:dyDescent="0.25">
      <c r="A53" s="11" t="s">
        <v>224</v>
      </c>
      <c r="B53" s="10" t="s">
        <v>223</v>
      </c>
      <c r="C53" s="10" t="str">
        <f t="shared" si="0"/>
        <v>DEBOUDTAubin</v>
      </c>
      <c r="D53" s="10" t="str">
        <f>IFERROR(VLOOKUP(C53,liste_ml!$C$1:$L$121,10,FALSE),"Pas concerné")</f>
        <v>Validé</v>
      </c>
      <c r="E53" s="10" t="str" cm="1">
        <f t="array" ref="E53">_xlfn.IFS(D53="Pas concerné","Pas concerné",D53&gt;=10,"Validé",D53&lt;10,"Pas validé")</f>
        <v>Validé</v>
      </c>
      <c r="F53" s="10" t="str">
        <f>IFERROR(VLOOKUP(C53,t1_FR_0411!$C$1:$E$48,3,FALSE),"Pas de tentative")</f>
        <v>Pas de tentative</v>
      </c>
      <c r="G53" s="12" t="str">
        <f>IFERROR(VLOOKUP(C53,t2_FR_1811!$D$1:$E$126,2,FALSE),"Pas de tentative")</f>
        <v>Pas de tentative</v>
      </c>
      <c r="H53" s="12" t="str">
        <f>IFERROR(VLOOKUP(C53,t3_FR_2511!$C$1:$E$103,3,FALSE),"Pas de tentative")</f>
        <v>Pas de tentative</v>
      </c>
      <c r="I53" s="12">
        <f>IFERROR(VLOOKUP(C53,t4_FR_0212!$C$1:$E$58,3,FALSE),"Pas de tentative")</f>
        <v>8</v>
      </c>
      <c r="J53" s="12">
        <f>MAX(Tableau1[[#This Row],[FR_1]],Tableau1[[#This Row],[FR_2]],Tableau1[[#This Row],[FR_3]],Tableau1[[#This Row],[FR_4]])</f>
        <v>8</v>
      </c>
      <c r="K53" s="12" t="str" cm="1">
        <f t="array" ref="K53">_xlfn.IFS(Tableau1[[#This Row],[FR]]=0,"Pas de tentative", Tableau1[[#This Row],[FR]]&lt;11,"Pas validé", Tableau1[[#This Row],[FR]]&gt;=11,"Validé")</f>
        <v>Pas validé</v>
      </c>
    </row>
    <row r="54" spans="1:11" ht="15.75" hidden="1" x14ac:dyDescent="0.25">
      <c r="A54" s="11" t="s">
        <v>226</v>
      </c>
      <c r="B54" s="10" t="s">
        <v>223</v>
      </c>
      <c r="C54" s="10" t="str">
        <f t="shared" si="0"/>
        <v>DEBOUDTGatien</v>
      </c>
      <c r="D54" s="10" t="str">
        <f>IFERROR(VLOOKUP(C54,liste_ml!$C$1:$L$121,10,FALSE),"Pas concerné")</f>
        <v>Validé</v>
      </c>
      <c r="E54" s="10" t="str" cm="1">
        <f t="array" ref="E54">_xlfn.IFS(D54="Pas concerné","Pas concerné",D54&gt;=10,"Validé",D54&lt;10,"Pas validé")</f>
        <v>Validé</v>
      </c>
      <c r="F54" s="10" t="str">
        <f>IFERROR(VLOOKUP(C54,t1_FR_0411!$C$1:$E$48,3,FALSE),"Pas de tentative")</f>
        <v>Pas de tentative</v>
      </c>
      <c r="G54" s="12">
        <f>IFERROR(VLOOKUP(C54,t2_FR_1811!$D$1:$E$126,2,FALSE),"Pas de tentative")</f>
        <v>13.5</v>
      </c>
      <c r="H54" s="12" t="str">
        <f>IFERROR(VLOOKUP(C54,t3_FR_2511!$C$1:$E$103,3,FALSE),"Pas de tentative")</f>
        <v>Pas de tentative</v>
      </c>
      <c r="I54" s="12" t="str">
        <f>IFERROR(VLOOKUP(C54,t4_FR_0212!$C$1:$E$58,3,FALSE),"Pas de tentative")</f>
        <v>Pas de tentative</v>
      </c>
      <c r="J54" s="12">
        <f>MAX(Tableau1[[#This Row],[FR_1]],Tableau1[[#This Row],[FR_2]],Tableau1[[#This Row],[FR_3]],Tableau1[[#This Row],[FR_4]])</f>
        <v>13.5</v>
      </c>
      <c r="K54" s="12" t="str" cm="1">
        <f t="array" ref="K54">_xlfn.IFS(Tableau1[[#This Row],[FR]]=0,"Pas de tentative", Tableau1[[#This Row],[FR]]&lt;11,"Pas validé", Tableau1[[#This Row],[FR]]&gt;=11,"Validé")</f>
        <v>Validé</v>
      </c>
    </row>
    <row r="55" spans="1:11" ht="15.75" hidden="1" x14ac:dyDescent="0.25">
      <c r="A55" s="11" t="s">
        <v>189</v>
      </c>
      <c r="B55" s="10" t="s">
        <v>188</v>
      </c>
      <c r="C55" s="10" t="str">
        <f t="shared" si="0"/>
        <v>DE BRIDIERSHector</v>
      </c>
      <c r="D55" s="10" t="str">
        <f>IFERROR(VLOOKUP(C55,liste_ml!$C$1:$L$121,10,FALSE),"Pas concerné")</f>
        <v>Validé</v>
      </c>
      <c r="E55" s="10" t="str" cm="1">
        <f t="array" ref="E55">_xlfn.IFS(D55="Pas concerné","Pas concerné",D55&gt;=10,"Validé",D55&lt;10,"Pas validé")</f>
        <v>Validé</v>
      </c>
      <c r="F55" s="10" t="str">
        <f>IFERROR(VLOOKUP(C55,t1_FR_0411!$C$1:$E$48,3,FALSE),"Pas de tentative")</f>
        <v>Pas de tentative</v>
      </c>
      <c r="G55" s="12">
        <f>IFERROR(VLOOKUP(C55,t2_FR_1811!$D$1:$E$126,2,FALSE),"Pas de tentative")</f>
        <v>20</v>
      </c>
      <c r="H55" s="12" t="str">
        <f>IFERROR(VLOOKUP(C55,t3_FR_2511!$C$1:$E$103,3,FALSE),"Pas de tentative")</f>
        <v>Pas de tentative</v>
      </c>
      <c r="I55" s="12" t="str">
        <f>IFERROR(VLOOKUP(C55,t4_FR_0212!$C$1:$E$58,3,FALSE),"Pas de tentative")</f>
        <v>Pas de tentative</v>
      </c>
      <c r="J55" s="12">
        <f>MAX(Tableau1[[#This Row],[FR_1]],Tableau1[[#This Row],[FR_2]],Tableau1[[#This Row],[FR_3]],Tableau1[[#This Row],[FR_4]])</f>
        <v>20</v>
      </c>
      <c r="K55" s="12" t="str" cm="1">
        <f t="array" ref="K55">_xlfn.IFS(Tableau1[[#This Row],[FR]]=0,"Pas de tentative", Tableau1[[#This Row],[FR]]&lt;11,"Pas validé", Tableau1[[#This Row],[FR]]&gt;=11,"Validé")</f>
        <v>Validé</v>
      </c>
    </row>
    <row r="56" spans="1:11" ht="15.75" hidden="1" x14ac:dyDescent="0.25">
      <c r="A56" s="11" t="s">
        <v>559</v>
      </c>
      <c r="B56" s="10" t="s">
        <v>584</v>
      </c>
      <c r="C56" s="10" t="str">
        <f t="shared" si="0"/>
        <v>DE COSTEREliot</v>
      </c>
      <c r="D56" s="10" t="str">
        <f>IFERROR(VLOOKUP(C56,liste_ml!$C$1:$L$121,10,FALSE),"Pas concerné")</f>
        <v>Pas concerné</v>
      </c>
      <c r="E56" s="10" t="str" cm="1">
        <f t="array" ref="E56">_xlfn.IFS(D56="Pas concerné","Pas concerné",D56&gt;=10,"Validé",D56&lt;10,"Pas validé")</f>
        <v>Pas concerné</v>
      </c>
      <c r="F56" s="10" t="str">
        <f>IFERROR(VLOOKUP(C56,t1_FR_0411!$C$1:$E$48,3,FALSE),"Pas de tentative")</f>
        <v>Pas de tentative</v>
      </c>
      <c r="G56" s="12" t="str">
        <f>IFERROR(VLOOKUP(C56,t2_FR_1811!$D$1:$E$126,2,FALSE),"Pas de tentative")</f>
        <v>Pas de tentative</v>
      </c>
      <c r="H56" s="12">
        <f>IFERROR(VLOOKUP(C56,t3_FR_2511!$C$1:$E$103,3,FALSE),"Pas de tentative")</f>
        <v>11.5</v>
      </c>
      <c r="I56" s="12" t="str">
        <f>IFERROR(VLOOKUP(C56,t4_FR_0212!$C$1:$E$58,3,FALSE),"Pas de tentative")</f>
        <v>Pas de tentative</v>
      </c>
      <c r="J56" s="12">
        <f>MAX(Tableau1[[#This Row],[FR_1]],Tableau1[[#This Row],[FR_2]],Tableau1[[#This Row],[FR_3]],Tableau1[[#This Row],[FR_4]])</f>
        <v>11.5</v>
      </c>
      <c r="K56" s="12" t="str" cm="1">
        <f t="array" ref="K56">_xlfn.IFS(Tableau1[[#This Row],[FR]]=0,"Pas de tentative", Tableau1[[#This Row],[FR]]&lt;11,"Pas validé", Tableau1[[#This Row],[FR]]&gt;=11,"Validé")</f>
        <v>Validé</v>
      </c>
    </row>
    <row r="57" spans="1:11" ht="15.75" hidden="1" x14ac:dyDescent="0.25">
      <c r="A57" s="11" t="s">
        <v>521</v>
      </c>
      <c r="B57" s="10" t="s">
        <v>520</v>
      </c>
      <c r="C57" s="10" t="str">
        <f t="shared" si="0"/>
        <v>DECULTOTAmelie</v>
      </c>
      <c r="D57" s="10" t="str">
        <f>IFERROR(VLOOKUP(C57,liste_ml!$C$1:$L$121,10,FALSE),"Pas concerné")</f>
        <v>Pas concerné</v>
      </c>
      <c r="E57" s="10" t="str" cm="1">
        <f t="array" ref="E57">_xlfn.IFS(D57="Pas concerné","Pas concerné",D57&gt;=10,"Validé",D57&lt;10,"Pas validé")</f>
        <v>Pas concerné</v>
      </c>
      <c r="F57" s="10">
        <f>IFERROR(VLOOKUP(C57,t1_FR_0411!$C$1:$E$48,3,FALSE),"Pas de tentative")</f>
        <v>20</v>
      </c>
      <c r="G57" s="12" t="str">
        <f>IFERROR(VLOOKUP(C57,t2_FR_1811!$D$1:$E$126,2,FALSE),"Pas de tentative")</f>
        <v>Pas de tentative</v>
      </c>
      <c r="H57" s="12" t="str">
        <f>IFERROR(VLOOKUP(C57,t3_FR_2511!$C$1:$E$103,3,FALSE),"Pas de tentative")</f>
        <v>Pas de tentative</v>
      </c>
      <c r="I57" s="12" t="str">
        <f>IFERROR(VLOOKUP(C57,t4_FR_0212!$C$1:$E$58,3,FALSE),"Pas de tentative")</f>
        <v>Pas de tentative</v>
      </c>
      <c r="J57" s="12">
        <f>MAX(Tableau1[[#This Row],[FR_1]],Tableau1[[#This Row],[FR_2]],Tableau1[[#This Row],[FR_3]],Tableau1[[#This Row],[FR_4]])</f>
        <v>20</v>
      </c>
      <c r="K57" s="12" t="str" cm="1">
        <f t="array" ref="K57">_xlfn.IFS(Tableau1[[#This Row],[FR]]=0,"Pas de tentative", Tableau1[[#This Row],[FR]]&lt;11,"Pas validé", Tableau1[[#This Row],[FR]]&gt;=11,"Validé")</f>
        <v>Validé</v>
      </c>
    </row>
    <row r="58" spans="1:11" ht="15.75" hidden="1" x14ac:dyDescent="0.25">
      <c r="A58" s="11" t="s">
        <v>280</v>
      </c>
      <c r="B58" s="10" t="s">
        <v>520</v>
      </c>
      <c r="C58" s="10" t="str">
        <f t="shared" si="0"/>
        <v>DECULTOTClemence</v>
      </c>
      <c r="D58" s="10" t="str">
        <f>IFERROR(VLOOKUP(C58,liste_ml!$C$1:$L$121,10,FALSE),"Pas concerné")</f>
        <v>Pas concerné</v>
      </c>
      <c r="E58" s="10" t="str" cm="1">
        <f t="array" ref="E58">_xlfn.IFS(D58="Pas concerné","Pas concerné",D58&gt;=10,"Validé",D58&lt;10,"Pas validé")</f>
        <v>Pas concerné</v>
      </c>
      <c r="F58" s="10" t="str">
        <f>IFERROR(VLOOKUP(C58,t1_FR_0411!$C$1:$E$48,3,FALSE),"Pas de tentative")</f>
        <v>Pas de tentative</v>
      </c>
      <c r="G58" s="12">
        <f>IFERROR(VLOOKUP(C58,t2_FR_1811!$D$1:$E$126,2,FALSE),"Pas de tentative")</f>
        <v>17</v>
      </c>
      <c r="H58" s="12" t="str">
        <f>IFERROR(VLOOKUP(C58,t3_FR_2511!$C$1:$E$103,3,FALSE),"Pas de tentative")</f>
        <v>Pas de tentative</v>
      </c>
      <c r="I58" s="12" t="str">
        <f>IFERROR(VLOOKUP(C58,t4_FR_0212!$C$1:$E$58,3,FALSE),"Pas de tentative")</f>
        <v>Pas de tentative</v>
      </c>
      <c r="J58" s="12">
        <f>MAX(Tableau1[[#This Row],[FR_1]],Tableau1[[#This Row],[FR_2]],Tableau1[[#This Row],[FR_3]],Tableau1[[#This Row],[FR_4]])</f>
        <v>17</v>
      </c>
      <c r="K58" s="12" t="str" cm="1">
        <f t="array" ref="K58">_xlfn.IFS(Tableau1[[#This Row],[FR]]=0,"Pas de tentative", Tableau1[[#This Row],[FR]]&lt;11,"Pas validé", Tableau1[[#This Row],[FR]]&gt;=11,"Validé")</f>
        <v>Validé</v>
      </c>
    </row>
    <row r="59" spans="1:11" ht="15.75" hidden="1" x14ac:dyDescent="0.25">
      <c r="A59" s="11" t="s">
        <v>585</v>
      </c>
      <c r="B59" s="10" t="s">
        <v>586</v>
      </c>
      <c r="C59" s="10" t="str">
        <f t="shared" si="0"/>
        <v>DE FAUTEREAU-VASSELLuc</v>
      </c>
      <c r="D59" s="10" t="str">
        <f>IFERROR(VLOOKUP(C59,liste_ml!$C$1:$L$121,10,FALSE),"Pas concerné")</f>
        <v>Pas concerné</v>
      </c>
      <c r="E59" s="10" t="str" cm="1">
        <f t="array" ref="E59">_xlfn.IFS(D59="Pas concerné","Pas concerné",D59&gt;=10,"Validé",D59&lt;10,"Pas validé")</f>
        <v>Pas concerné</v>
      </c>
      <c r="F59" s="10" t="str">
        <f>IFERROR(VLOOKUP(C59,t1_FR_0411!$C$1:$E$48,3,FALSE),"Pas de tentative")</f>
        <v>Pas de tentative</v>
      </c>
      <c r="G59" s="12">
        <f>IFERROR(VLOOKUP(C59,t2_FR_1811!$D$1:$E$126,2,FALSE),"Pas de tentative")</f>
        <v>6.5</v>
      </c>
      <c r="H59" s="12" t="str">
        <f>IFERROR(VLOOKUP(C59,t3_FR_2511!$C$1:$E$103,3,FALSE),"Pas de tentative")</f>
        <v>Pas de tentative</v>
      </c>
      <c r="I59" s="12">
        <f>IFERROR(VLOOKUP(C59,t4_FR_0212!$C$1:$E$58,3,FALSE),"Pas de tentative")</f>
        <v>9</v>
      </c>
      <c r="J59" s="12">
        <f>MAX(Tableau1[[#This Row],[FR_1]],Tableau1[[#This Row],[FR_2]],Tableau1[[#This Row],[FR_3]],Tableau1[[#This Row],[FR_4]])</f>
        <v>9</v>
      </c>
      <c r="K59" s="12" t="str" cm="1">
        <f t="array" ref="K59">_xlfn.IFS(Tableau1[[#This Row],[FR]]=0,"Pas de tentative", Tableau1[[#This Row],[FR]]&lt;11,"Pas validé", Tableau1[[#This Row],[FR]]&gt;=11,"Validé")</f>
        <v>Pas validé</v>
      </c>
    </row>
    <row r="60" spans="1:11" ht="15.75" hidden="1" x14ac:dyDescent="0.25">
      <c r="A60" s="11" t="s">
        <v>587</v>
      </c>
      <c r="B60" s="10" t="s">
        <v>588</v>
      </c>
      <c r="C60" s="10" t="str">
        <f t="shared" si="0"/>
        <v>DEFFONTAINESNestor</v>
      </c>
      <c r="D60" s="10" t="str">
        <f>IFERROR(VLOOKUP(C60,liste_ml!$C$1:$L$121,10,FALSE),"Pas concerné")</f>
        <v>Pas concerné</v>
      </c>
      <c r="E60" s="10" t="str" cm="1">
        <f t="array" ref="E60">_xlfn.IFS(D60="Pas concerné","Pas concerné",D60&gt;=10,"Validé",D60&lt;10,"Pas validé")</f>
        <v>Pas concerné</v>
      </c>
      <c r="F60" s="10" t="str">
        <f>IFERROR(VLOOKUP(C60,t1_FR_0411!$C$1:$E$48,3,FALSE),"Pas de tentative")</f>
        <v>Pas de tentative</v>
      </c>
      <c r="G60" s="12" t="str">
        <f>IFERROR(VLOOKUP(C60,t2_FR_1811!$D$1:$E$126,2,FALSE),"Pas de tentative")</f>
        <v>Pas de tentative</v>
      </c>
      <c r="H60" s="12" t="str">
        <f>IFERROR(VLOOKUP(C60,t3_FR_2511!$C$1:$E$103,3,FALSE),"Pas de tentative")</f>
        <v>Pas de tentative</v>
      </c>
      <c r="I60" s="12">
        <f>IFERROR(VLOOKUP(C60,t4_FR_0212!$C$1:$E$58,3,FALSE),"Pas de tentative")</f>
        <v>17</v>
      </c>
      <c r="J60" s="12">
        <f>MAX(Tableau1[[#This Row],[FR_1]],Tableau1[[#This Row],[FR_2]],Tableau1[[#This Row],[FR_3]],Tableau1[[#This Row],[FR_4]])</f>
        <v>17</v>
      </c>
      <c r="K60" s="12" t="str" cm="1">
        <f t="array" ref="K60">_xlfn.IFS(Tableau1[[#This Row],[FR]]=0,"Pas de tentative", Tableau1[[#This Row],[FR]]&lt;11,"Pas validé", Tableau1[[#This Row],[FR]]&gt;=11,"Validé")</f>
        <v>Validé</v>
      </c>
    </row>
    <row r="61" spans="1:11" ht="15.75" hidden="1" x14ac:dyDescent="0.25">
      <c r="A61" s="11" t="s">
        <v>208</v>
      </c>
      <c r="B61" s="10" t="s">
        <v>207</v>
      </c>
      <c r="C61" s="10" t="str">
        <f t="shared" si="0"/>
        <v>DEGASAlban</v>
      </c>
      <c r="D61" s="10" t="str">
        <f>IFERROR(VLOOKUP(C61,liste_ml!$C$1:$L$121,10,FALSE),"Pas concerné")</f>
        <v>Validé</v>
      </c>
      <c r="E61" s="10" t="str" cm="1">
        <f t="array" ref="E61">_xlfn.IFS(D61="Pas concerné","Pas concerné",D61&gt;=10,"Validé",D61&lt;10,"Pas validé")</f>
        <v>Validé</v>
      </c>
      <c r="F61" s="10">
        <f>IFERROR(VLOOKUP(C61,t1_FR_0411!$C$1:$E$48,3,FALSE),"Pas de tentative")</f>
        <v>20</v>
      </c>
      <c r="G61" s="12" t="str">
        <f>IFERROR(VLOOKUP(C61,t2_FR_1811!$D$1:$E$126,2,FALSE),"Pas de tentative")</f>
        <v>Pas de tentative</v>
      </c>
      <c r="H61" s="12" t="str">
        <f>IFERROR(VLOOKUP(C61,t3_FR_2511!$C$1:$E$103,3,FALSE),"Pas de tentative")</f>
        <v>Pas de tentative</v>
      </c>
      <c r="I61" s="12" t="str">
        <f>IFERROR(VLOOKUP(C61,t4_FR_0212!$C$1:$E$58,3,FALSE),"Pas de tentative")</f>
        <v>Pas de tentative</v>
      </c>
      <c r="J61" s="12">
        <f>MAX(Tableau1[[#This Row],[FR_1]],Tableau1[[#This Row],[FR_2]],Tableau1[[#This Row],[FR_3]],Tableau1[[#This Row],[FR_4]])</f>
        <v>20</v>
      </c>
      <c r="K61" s="12" t="str" cm="1">
        <f t="array" ref="K61">_xlfn.IFS(Tableau1[[#This Row],[FR]]=0,"Pas de tentative", Tableau1[[#This Row],[FR]]&lt;11,"Pas validé", Tableau1[[#This Row],[FR]]&gt;=11,"Validé")</f>
        <v>Validé</v>
      </c>
    </row>
    <row r="62" spans="1:11" ht="15.75" hidden="1" x14ac:dyDescent="0.25">
      <c r="A62" s="11" t="s">
        <v>320</v>
      </c>
      <c r="B62" s="10" t="s">
        <v>529</v>
      </c>
      <c r="C62" s="10" t="str">
        <f t="shared" si="0"/>
        <v>DEKEYSER-DESWARTERomain</v>
      </c>
      <c r="D62" s="10" t="str">
        <f>IFERROR(VLOOKUP(C62,liste_ml!$C$1:$L$121,10,FALSE),"Pas concerné")</f>
        <v>Pas validé</v>
      </c>
      <c r="E62" s="10" t="str" cm="1">
        <f t="array" ref="E62">_xlfn.IFS(D62="Pas concerné","Pas concerné",D62&gt;=10,"Validé",D62&lt;10,"Pas validé")</f>
        <v>Validé</v>
      </c>
      <c r="F62" s="10" t="str">
        <f>IFERROR(VLOOKUP(C62,t1_FR_0411!$C$1:$E$48,3,FALSE),"Pas de tentative")</f>
        <v>Pas de tentative</v>
      </c>
      <c r="G62" s="12">
        <f>IFERROR(VLOOKUP(C62,t2_FR_1811!$D$1:$E$126,2,FALSE),"Pas de tentative")</f>
        <v>15</v>
      </c>
      <c r="H62" s="12" t="str">
        <f>IFERROR(VLOOKUP(C62,t3_FR_2511!$C$1:$E$103,3,FALSE),"Pas de tentative")</f>
        <v>Pas de tentative</v>
      </c>
      <c r="I62" s="12" t="str">
        <f>IFERROR(VLOOKUP(C62,t4_FR_0212!$C$1:$E$58,3,FALSE),"Pas de tentative")</f>
        <v>Pas de tentative</v>
      </c>
      <c r="J62" s="12">
        <f>MAX(Tableau1[[#This Row],[FR_1]],Tableau1[[#This Row],[FR_2]],Tableau1[[#This Row],[FR_3]],Tableau1[[#This Row],[FR_4]])</f>
        <v>15</v>
      </c>
      <c r="K62" s="12" t="str" cm="1">
        <f t="array" ref="K62">_xlfn.IFS(Tableau1[[#This Row],[FR]]=0,"Pas de tentative", Tableau1[[#This Row],[FR]]&lt;11,"Pas validé", Tableau1[[#This Row],[FR]]&gt;=11,"Validé")</f>
        <v>Validé</v>
      </c>
    </row>
    <row r="63" spans="1:11" ht="15.75" hidden="1" x14ac:dyDescent="0.25">
      <c r="A63" s="11" t="s">
        <v>589</v>
      </c>
      <c r="B63" s="10" t="s">
        <v>590</v>
      </c>
      <c r="C63" s="10" t="str">
        <f t="shared" si="0"/>
        <v>DELAGNEAUAbygaelle</v>
      </c>
      <c r="D63" s="10" t="str">
        <f>IFERROR(VLOOKUP(C63,liste_ml!$C$1:$L$121,10,FALSE),"Pas concerné")</f>
        <v>Pas concerné</v>
      </c>
      <c r="E63" s="10" t="str" cm="1">
        <f t="array" ref="E63">_xlfn.IFS(D63="Pas concerné","Pas concerné",D63&gt;=10,"Validé",D63&lt;10,"Pas validé")</f>
        <v>Pas concerné</v>
      </c>
      <c r="F63" s="10" t="str">
        <f>IFERROR(VLOOKUP(C63,t1_FR_0411!$C$1:$E$48,3,FALSE),"Pas de tentative")</f>
        <v>Pas de tentative</v>
      </c>
      <c r="G63" s="12" t="str">
        <f>IFERROR(VLOOKUP(C63,t2_FR_1811!$D$1:$E$126,2,FALSE),"Pas de tentative")</f>
        <v>Pas de tentative</v>
      </c>
      <c r="H63" s="12">
        <f>IFERROR(VLOOKUP(C63,t3_FR_2511!$C$1:$E$103,3,FALSE),"Pas de tentative")</f>
        <v>11.5</v>
      </c>
      <c r="I63" s="12" t="str">
        <f>IFERROR(VLOOKUP(C63,t4_FR_0212!$C$1:$E$58,3,FALSE),"Pas de tentative")</f>
        <v>Pas de tentative</v>
      </c>
      <c r="J63" s="12">
        <f>MAX(Tableau1[[#This Row],[FR_1]],Tableau1[[#This Row],[FR_2]],Tableau1[[#This Row],[FR_3]],Tableau1[[#This Row],[FR_4]])</f>
        <v>11.5</v>
      </c>
      <c r="K63" s="12" t="str" cm="1">
        <f t="array" ref="K63">_xlfn.IFS(Tableau1[[#This Row],[FR]]=0,"Pas de tentative", Tableau1[[#This Row],[FR]]&lt;11,"Pas validé", Tableau1[[#This Row],[FR]]&gt;=11,"Validé")</f>
        <v>Validé</v>
      </c>
    </row>
    <row r="64" spans="1:11" ht="15.75" hidden="1" x14ac:dyDescent="0.25">
      <c r="A64" s="11" t="s">
        <v>280</v>
      </c>
      <c r="B64" s="10" t="s">
        <v>279</v>
      </c>
      <c r="C64" s="10" t="str">
        <f t="shared" si="0"/>
        <v>DELAHAISClemence</v>
      </c>
      <c r="D64" s="10" t="str">
        <f>IFERROR(VLOOKUP(C64,liste_ml!$C$1:$L$121,10,FALSE),"Pas concerné")</f>
        <v>Validé</v>
      </c>
      <c r="E64" s="10" t="str" cm="1">
        <f t="array" ref="E64">_xlfn.IFS(D64="Pas concerné","Pas concerné",D64&gt;=10,"Validé",D64&lt;10,"Pas validé")</f>
        <v>Validé</v>
      </c>
      <c r="F64" s="10" t="str">
        <f>IFERROR(VLOOKUP(C64,t1_FR_0411!$C$1:$E$48,3,FALSE),"Pas de tentative")</f>
        <v>Pas de tentative</v>
      </c>
      <c r="G64" s="12">
        <f>IFERROR(VLOOKUP(C64,t2_FR_1811!$D$1:$E$126,2,FALSE),"Pas de tentative")</f>
        <v>17.5</v>
      </c>
      <c r="H64" s="12" t="str">
        <f>IFERROR(VLOOKUP(C64,t3_FR_2511!$C$1:$E$103,3,FALSE),"Pas de tentative")</f>
        <v>Pas de tentative</v>
      </c>
      <c r="I64" s="12" t="str">
        <f>IFERROR(VLOOKUP(C64,t4_FR_0212!$C$1:$E$58,3,FALSE),"Pas de tentative")</f>
        <v>Pas de tentative</v>
      </c>
      <c r="J64" s="12">
        <f>MAX(Tableau1[[#This Row],[FR_1]],Tableau1[[#This Row],[FR_2]],Tableau1[[#This Row],[FR_3]],Tableau1[[#This Row],[FR_4]])</f>
        <v>17.5</v>
      </c>
      <c r="K64" s="12" t="str" cm="1">
        <f t="array" ref="K64">_xlfn.IFS(Tableau1[[#This Row],[FR]]=0,"Pas de tentative", Tableau1[[#This Row],[FR]]&lt;11,"Pas validé", Tableau1[[#This Row],[FR]]&gt;=11,"Validé")</f>
        <v>Validé</v>
      </c>
    </row>
    <row r="65" spans="1:11" ht="15.75" hidden="1" x14ac:dyDescent="0.25">
      <c r="A65" s="11" t="s">
        <v>427</v>
      </c>
      <c r="B65" s="10" t="s">
        <v>426</v>
      </c>
      <c r="C65" s="10" t="str">
        <f t="shared" si="0"/>
        <v>DELAHAYEBlandine</v>
      </c>
      <c r="D65" s="10" t="str">
        <f>IFERROR(VLOOKUP(C65,liste_ml!$C$1:$L$121,10,FALSE),"Pas concerné")</f>
        <v>Pas concerné</v>
      </c>
      <c r="E65" s="10" t="str" cm="1">
        <f t="array" ref="E65">_xlfn.IFS(D65="Pas concerné","Pas concerné",D65&gt;=10,"Validé",D65&lt;10,"Pas validé")</f>
        <v>Pas concerné</v>
      </c>
      <c r="F65" s="10">
        <f>IFERROR(VLOOKUP(C65,t1_FR_0411!$C$1:$E$48,3,FALSE),"Pas de tentative")</f>
        <v>12</v>
      </c>
      <c r="G65" s="12" t="str">
        <f>IFERROR(VLOOKUP(C65,t2_FR_1811!$D$1:$E$126,2,FALSE),"Pas de tentative")</f>
        <v>Pas de tentative</v>
      </c>
      <c r="H65" s="12" t="str">
        <f>IFERROR(VLOOKUP(C65,t3_FR_2511!$C$1:$E$103,3,FALSE),"Pas de tentative")</f>
        <v>Pas de tentative</v>
      </c>
      <c r="I65" s="12" t="str">
        <f>IFERROR(VLOOKUP(C65,t4_FR_0212!$C$1:$E$58,3,FALSE),"Pas de tentative")</f>
        <v>Pas de tentative</v>
      </c>
      <c r="J65" s="12">
        <f>MAX(Tableau1[[#This Row],[FR_1]],Tableau1[[#This Row],[FR_2]],Tableau1[[#This Row],[FR_3]],Tableau1[[#This Row],[FR_4]])</f>
        <v>12</v>
      </c>
      <c r="K65" s="12" t="str" cm="1">
        <f t="array" ref="K65">_xlfn.IFS(Tableau1[[#This Row],[FR]]=0,"Pas de tentative", Tableau1[[#This Row],[FR]]&lt;11,"Pas validé", Tableau1[[#This Row],[FR]]&gt;=11,"Validé")</f>
        <v>Validé</v>
      </c>
    </row>
    <row r="66" spans="1:11" ht="15.75" hidden="1" x14ac:dyDescent="0.25">
      <c r="A66" s="11" t="s">
        <v>205</v>
      </c>
      <c r="B66" s="10" t="s">
        <v>204</v>
      </c>
      <c r="C66" s="10" t="str">
        <f t="shared" si="0"/>
        <v>DE LESQUEN DU PLESSIS CASSOAmaury</v>
      </c>
      <c r="D66" s="10" t="str">
        <f>IFERROR(VLOOKUP(C66,liste_ml!$C$1:$L$121,10,FALSE),"Pas concerné")</f>
        <v>Validé</v>
      </c>
      <c r="E66" s="10" t="str" cm="1">
        <f t="array" ref="E66">_xlfn.IFS(D66="Pas concerné","Pas concerné",D66&gt;=10,"Validé",D66&lt;10,"Pas validé")</f>
        <v>Validé</v>
      </c>
      <c r="F66" s="10" t="str">
        <f>IFERROR(VLOOKUP(C66,t1_FR_0411!$C$1:$E$48,3,FALSE),"Pas de tentative")</f>
        <v>Pas de tentative</v>
      </c>
      <c r="G66" s="12">
        <f>IFERROR(VLOOKUP(C66,t2_FR_1811!$D$1:$E$126,2,FALSE),"Pas de tentative")</f>
        <v>14</v>
      </c>
      <c r="H66" s="12" t="str">
        <f>IFERROR(VLOOKUP(C66,t3_FR_2511!$C$1:$E$103,3,FALSE),"Pas de tentative")</f>
        <v>Pas de tentative</v>
      </c>
      <c r="I66" s="12" t="str">
        <f>IFERROR(VLOOKUP(C66,t4_FR_0212!$C$1:$E$58,3,FALSE),"Pas de tentative")</f>
        <v>Pas de tentative</v>
      </c>
      <c r="J66" s="12">
        <f>MAX(Tableau1[[#This Row],[FR_1]],Tableau1[[#This Row],[FR_2]],Tableau1[[#This Row],[FR_3]],Tableau1[[#This Row],[FR_4]])</f>
        <v>14</v>
      </c>
      <c r="K66" s="12" t="str" cm="1">
        <f t="array" ref="K66">_xlfn.IFS(Tableau1[[#This Row],[FR]]=0,"Pas de tentative", Tableau1[[#This Row],[FR]]&lt;11,"Pas validé", Tableau1[[#This Row],[FR]]&gt;=11,"Validé")</f>
        <v>Validé</v>
      </c>
    </row>
    <row r="67" spans="1:11" ht="15.75" hidden="1" x14ac:dyDescent="0.25">
      <c r="A67" s="11" t="s">
        <v>591</v>
      </c>
      <c r="B67" s="10" t="s">
        <v>592</v>
      </c>
      <c r="C67" s="10" t="str">
        <f t="shared" ref="C67:C130" si="1">B67&amp;A67</f>
        <v>DE LOYNESAnnonciade</v>
      </c>
      <c r="D67" s="10" t="str">
        <f>IFERROR(VLOOKUP(C67,liste_ml!$C$1:$L$121,10,FALSE),"Pas concerné")</f>
        <v>Pas concerné</v>
      </c>
      <c r="E67" s="10" t="str" cm="1">
        <f t="array" ref="E67">_xlfn.IFS(D67="Pas concerné","Pas concerné",D67&gt;=10,"Validé",D67&lt;10,"Pas validé")</f>
        <v>Pas concerné</v>
      </c>
      <c r="F67" s="10" t="str">
        <f>IFERROR(VLOOKUP(C67,t1_FR_0411!$C$1:$E$48,3,FALSE),"Pas de tentative")</f>
        <v>Pas de tentative</v>
      </c>
      <c r="G67" s="12" t="str">
        <f>IFERROR(VLOOKUP(C67,t2_FR_1811!$D$1:$E$126,2,FALSE),"Pas de tentative")</f>
        <v>Pas de tentative</v>
      </c>
      <c r="H67" s="12">
        <f>IFERROR(VLOOKUP(C67,t3_FR_2511!$C$1:$E$103,3,FALSE),"Pas de tentative")</f>
        <v>14</v>
      </c>
      <c r="I67" s="12" t="str">
        <f>IFERROR(VLOOKUP(C67,t4_FR_0212!$C$1:$E$58,3,FALSE),"Pas de tentative")</f>
        <v>Pas de tentative</v>
      </c>
      <c r="J67" s="12">
        <f>MAX(Tableau1[[#This Row],[FR_1]],Tableau1[[#This Row],[FR_2]],Tableau1[[#This Row],[FR_3]],Tableau1[[#This Row],[FR_4]])</f>
        <v>14</v>
      </c>
      <c r="K67" s="12" t="str" cm="1">
        <f t="array" ref="K67">_xlfn.IFS(Tableau1[[#This Row],[FR]]=0,"Pas de tentative", Tableau1[[#This Row],[FR]]&lt;11,"Pas validé", Tableau1[[#This Row],[FR]]&gt;=11,"Validé")</f>
        <v>Validé</v>
      </c>
    </row>
    <row r="68" spans="1:11" ht="15.75" hidden="1" x14ac:dyDescent="0.25">
      <c r="A68" s="11" t="s">
        <v>197</v>
      </c>
      <c r="B68" s="10" t="s">
        <v>196</v>
      </c>
      <c r="C68" s="10" t="str">
        <f t="shared" si="1"/>
        <v>DEMESYEnguerrand</v>
      </c>
      <c r="D68" s="10" t="str">
        <f>IFERROR(VLOOKUP(C68,liste_ml!$C$1:$L$121,10,FALSE),"Pas concerné")</f>
        <v>Validé</v>
      </c>
      <c r="E68" s="10" t="str" cm="1">
        <f t="array" ref="E68">_xlfn.IFS(D68="Pas concerné","Pas concerné",D68&gt;=10,"Validé",D68&lt;10,"Pas validé")</f>
        <v>Validé</v>
      </c>
      <c r="F68" s="10" t="str">
        <f>IFERROR(VLOOKUP(C68,t1_FR_0411!$C$1:$E$48,3,FALSE),"Pas de tentative")</f>
        <v>Pas de tentative</v>
      </c>
      <c r="G68" s="12" t="str">
        <f>IFERROR(VLOOKUP(C68,t2_FR_1811!$D$1:$E$126,2,FALSE),"Pas de tentative")</f>
        <v>Pas de tentative</v>
      </c>
      <c r="H68" s="12" t="str">
        <f>IFERROR(VLOOKUP(C68,t3_FR_2511!$C$1:$E$103,3,FALSE),"Pas de tentative")</f>
        <v>Pas de tentative</v>
      </c>
      <c r="I68" s="12">
        <f>IFERROR(VLOOKUP(C68,t4_FR_0212!$C$1:$E$58,3,FALSE),"Pas de tentative")</f>
        <v>5.5</v>
      </c>
      <c r="J68" s="12">
        <f>MAX(Tableau1[[#This Row],[FR_1]],Tableau1[[#This Row],[FR_2]],Tableau1[[#This Row],[FR_3]],Tableau1[[#This Row],[FR_4]])</f>
        <v>5.5</v>
      </c>
      <c r="K68" s="12" t="str" cm="1">
        <f t="array" ref="K68">_xlfn.IFS(Tableau1[[#This Row],[FR]]=0,"Pas de tentative", Tableau1[[#This Row],[FR]]&lt;11,"Pas validé", Tableau1[[#This Row],[FR]]&gt;=11,"Validé")</f>
        <v>Pas validé</v>
      </c>
    </row>
    <row r="69" spans="1:11" ht="15.75" hidden="1" x14ac:dyDescent="0.25">
      <c r="A69" s="11" t="s">
        <v>116</v>
      </c>
      <c r="B69" s="10" t="s">
        <v>593</v>
      </c>
      <c r="C69" s="10" t="str">
        <f t="shared" si="1"/>
        <v>DE MULLOT DE VILLENAUTBertille</v>
      </c>
      <c r="D69" s="10" t="str">
        <f>IFERROR(VLOOKUP(C69,liste_ml!$C$1:$L$121,10,FALSE),"Pas concerné")</f>
        <v>Pas concerné</v>
      </c>
      <c r="E69" s="10" t="str" cm="1">
        <f t="array" ref="E69">_xlfn.IFS(D69="Pas concerné","Pas concerné",D69&gt;=10,"Validé",D69&lt;10,"Pas validé")</f>
        <v>Pas concerné</v>
      </c>
      <c r="F69" s="10" t="str">
        <f>IFERROR(VLOOKUP(C69,t1_FR_0411!$C$1:$E$48,3,FALSE),"Pas de tentative")</f>
        <v>Pas de tentative</v>
      </c>
      <c r="G69" s="12">
        <f>IFERROR(VLOOKUP(C69,t2_FR_1811!$D$1:$E$126,2,FALSE),"Pas de tentative")</f>
        <v>9</v>
      </c>
      <c r="H69" s="12">
        <f>IFERROR(VLOOKUP(C69,t3_FR_2511!$C$1:$E$103,3,FALSE),"Pas de tentative")</f>
        <v>20</v>
      </c>
      <c r="I69" s="12" t="str">
        <f>IFERROR(VLOOKUP(C69,t4_FR_0212!$C$1:$E$58,3,FALSE),"Pas de tentative")</f>
        <v>Pas de tentative</v>
      </c>
      <c r="J69" s="12">
        <f>MAX(Tableau1[[#This Row],[FR_1]],Tableau1[[#This Row],[FR_2]],Tableau1[[#This Row],[FR_3]],Tableau1[[#This Row],[FR_4]])</f>
        <v>20</v>
      </c>
      <c r="K69" s="12" t="str" cm="1">
        <f t="array" ref="K69">_xlfn.IFS(Tableau1[[#This Row],[FR]]=0,"Pas de tentative", Tableau1[[#This Row],[FR]]&lt;11,"Pas validé", Tableau1[[#This Row],[FR]]&gt;=11,"Validé")</f>
        <v>Validé</v>
      </c>
    </row>
    <row r="70" spans="1:11" ht="15.75" hidden="1" x14ac:dyDescent="0.25">
      <c r="A70" s="11" t="s">
        <v>202</v>
      </c>
      <c r="B70" s="10" t="s">
        <v>594</v>
      </c>
      <c r="C70" s="10" t="str">
        <f t="shared" si="1"/>
        <v>DEPAQUITAugustin</v>
      </c>
      <c r="D70" s="10" t="str">
        <f>IFERROR(VLOOKUP(C70,liste_ml!$C$1:$L$121,10,FALSE),"Pas concerné")</f>
        <v>Pas concerné</v>
      </c>
      <c r="E70" s="10" t="str" cm="1">
        <f t="array" ref="E70">_xlfn.IFS(D70="Pas concerné","Pas concerné",D70&gt;=10,"Validé",D70&lt;10,"Pas validé")</f>
        <v>Pas concerné</v>
      </c>
      <c r="F70" s="10" t="str">
        <f>IFERROR(VLOOKUP(C70,t1_FR_0411!$C$1:$E$48,3,FALSE),"Pas de tentative")</f>
        <v>Pas de tentative</v>
      </c>
      <c r="G70" s="12">
        <f>IFERROR(VLOOKUP(C70,t2_FR_1811!$D$1:$E$126,2,FALSE),"Pas de tentative")</f>
        <v>14</v>
      </c>
      <c r="H70" s="12" t="str">
        <f>IFERROR(VLOOKUP(C70,t3_FR_2511!$C$1:$E$103,3,FALSE),"Pas de tentative")</f>
        <v>Pas de tentative</v>
      </c>
      <c r="I70" s="12" t="str">
        <f>IFERROR(VLOOKUP(C70,t4_FR_0212!$C$1:$E$58,3,FALSE),"Pas de tentative")</f>
        <v>Pas de tentative</v>
      </c>
      <c r="J70" s="12">
        <f>MAX(Tableau1[[#This Row],[FR_1]],Tableau1[[#This Row],[FR_2]],Tableau1[[#This Row],[FR_3]],Tableau1[[#This Row],[FR_4]])</f>
        <v>14</v>
      </c>
      <c r="K70" s="12" t="str" cm="1">
        <f t="array" ref="K70">_xlfn.IFS(Tableau1[[#This Row],[FR]]=0,"Pas de tentative", Tableau1[[#This Row],[FR]]&lt;11,"Pas validé", Tableau1[[#This Row],[FR]]&gt;=11,"Validé")</f>
        <v>Validé</v>
      </c>
    </row>
    <row r="71" spans="1:11" ht="15.75" hidden="1" x14ac:dyDescent="0.25">
      <c r="A71" s="11" t="s">
        <v>238</v>
      </c>
      <c r="B71" s="10" t="s">
        <v>237</v>
      </c>
      <c r="C71" s="10" t="str">
        <f t="shared" si="1"/>
        <v>DEPARISVictor</v>
      </c>
      <c r="D71" s="10" t="str">
        <f>IFERROR(VLOOKUP(C71,liste_ml!$C$1:$L$121,10,FALSE),"Pas concerné")</f>
        <v>Validé</v>
      </c>
      <c r="E71" s="10" t="str" cm="1">
        <f t="array" ref="E71">_xlfn.IFS(D71="Pas concerné","Pas concerné",D71&gt;=10,"Validé",D71&lt;10,"Pas validé")</f>
        <v>Validé</v>
      </c>
      <c r="F71" s="10" t="str">
        <f>IFERROR(VLOOKUP(C71,t1_FR_0411!$C$1:$E$48,3,FALSE),"Pas de tentative")</f>
        <v>Pas de tentative</v>
      </c>
      <c r="G71" s="12">
        <f>IFERROR(VLOOKUP(C71,t2_FR_1811!$D$1:$E$126,2,FALSE),"Pas de tentative")</f>
        <v>13.5</v>
      </c>
      <c r="H71" s="12" t="str">
        <f>IFERROR(VLOOKUP(C71,t3_FR_2511!$C$1:$E$103,3,FALSE),"Pas de tentative")</f>
        <v>Pas de tentative</v>
      </c>
      <c r="I71" s="12" t="str">
        <f>IFERROR(VLOOKUP(C71,t4_FR_0212!$C$1:$E$58,3,FALSE),"Pas de tentative")</f>
        <v>Pas de tentative</v>
      </c>
      <c r="J71" s="12">
        <f>MAX(Tableau1[[#This Row],[FR_1]],Tableau1[[#This Row],[FR_2]],Tableau1[[#This Row],[FR_3]],Tableau1[[#This Row],[FR_4]])</f>
        <v>13.5</v>
      </c>
      <c r="K71" s="12" t="str" cm="1">
        <f t="array" ref="K71">_xlfn.IFS(Tableau1[[#This Row],[FR]]=0,"Pas de tentative", Tableau1[[#This Row],[FR]]&lt;11,"Pas validé", Tableau1[[#This Row],[FR]]&gt;=11,"Validé")</f>
        <v>Validé</v>
      </c>
    </row>
    <row r="72" spans="1:11" ht="15.75" hidden="1" x14ac:dyDescent="0.25">
      <c r="A72" s="11" t="s">
        <v>496</v>
      </c>
      <c r="B72" s="10" t="s">
        <v>495</v>
      </c>
      <c r="C72" s="10" t="str">
        <f t="shared" si="1"/>
        <v>DE POURCQHenri</v>
      </c>
      <c r="D72" s="10" t="str">
        <f>IFERROR(VLOOKUP(C72,liste_ml!$C$1:$L$121,10,FALSE),"Pas concerné")</f>
        <v>Pas concerné</v>
      </c>
      <c r="E72" s="10" t="str" cm="1">
        <f t="array" ref="E72">_xlfn.IFS(D72="Pas concerné","Pas concerné",D72&gt;=10,"Validé",D72&lt;10,"Pas validé")</f>
        <v>Pas concerné</v>
      </c>
      <c r="F72" s="10">
        <f>IFERROR(VLOOKUP(C72,t1_FR_0411!$C$1:$E$48,3,FALSE),"Pas de tentative")</f>
        <v>17.5</v>
      </c>
      <c r="G72" s="12" t="str">
        <f>IFERROR(VLOOKUP(C72,t2_FR_1811!$D$1:$E$126,2,FALSE),"Pas de tentative")</f>
        <v>Pas de tentative</v>
      </c>
      <c r="H72" s="12" t="str">
        <f>IFERROR(VLOOKUP(C72,t3_FR_2511!$C$1:$E$103,3,FALSE),"Pas de tentative")</f>
        <v>Pas de tentative</v>
      </c>
      <c r="I72" s="12">
        <f>IFERROR(VLOOKUP(C72,t4_FR_0212!$C$1:$E$58,3,FALSE),"Pas de tentative")</f>
        <v>17</v>
      </c>
      <c r="J72" s="12">
        <f>MAX(Tableau1[[#This Row],[FR_1]],Tableau1[[#This Row],[FR_2]],Tableau1[[#This Row],[FR_3]],Tableau1[[#This Row],[FR_4]])</f>
        <v>17.5</v>
      </c>
      <c r="K72" s="12" t="str" cm="1">
        <f t="array" ref="K72">_xlfn.IFS(Tableau1[[#This Row],[FR]]=0,"Pas de tentative", Tableau1[[#This Row],[FR]]&lt;11,"Pas validé", Tableau1[[#This Row],[FR]]&gt;=11,"Validé")</f>
        <v>Validé</v>
      </c>
    </row>
    <row r="73" spans="1:11" ht="15.75" hidden="1" x14ac:dyDescent="0.25">
      <c r="A73" s="11" t="s">
        <v>256</v>
      </c>
      <c r="B73" s="10" t="s">
        <v>595</v>
      </c>
      <c r="C73" s="10" t="str">
        <f t="shared" si="1"/>
        <v>DEQUIDTThomas</v>
      </c>
      <c r="D73" s="10" t="str">
        <f>IFERROR(VLOOKUP(C73,liste_ml!$C$1:$L$121,10,FALSE),"Pas concerné")</f>
        <v>Pas concerné</v>
      </c>
      <c r="E73" s="10" t="str" cm="1">
        <f t="array" ref="E73">_xlfn.IFS(D73="Pas concerné","Pas concerné",D73&gt;=10,"Validé",D73&lt;10,"Pas validé")</f>
        <v>Pas concerné</v>
      </c>
      <c r="F73" s="10" t="str">
        <f>IFERROR(VLOOKUP(C73,t1_FR_0411!$C$1:$E$48,3,FALSE),"Pas de tentative")</f>
        <v>Pas de tentative</v>
      </c>
      <c r="G73" s="12">
        <f>IFERROR(VLOOKUP(C73,t2_FR_1811!$D$1:$E$126,2,FALSE),"Pas de tentative")</f>
        <v>20</v>
      </c>
      <c r="H73" s="12" t="str">
        <f>IFERROR(VLOOKUP(C73,t3_FR_2511!$C$1:$E$103,3,FALSE),"Pas de tentative")</f>
        <v>Pas de tentative</v>
      </c>
      <c r="I73" s="12" t="str">
        <f>IFERROR(VLOOKUP(C73,t4_FR_0212!$C$1:$E$58,3,FALSE),"Pas de tentative")</f>
        <v>Pas de tentative</v>
      </c>
      <c r="J73" s="12">
        <f>MAX(Tableau1[[#This Row],[FR_1]],Tableau1[[#This Row],[FR_2]],Tableau1[[#This Row],[FR_3]],Tableau1[[#This Row],[FR_4]])</f>
        <v>20</v>
      </c>
      <c r="K73" s="12" t="str" cm="1">
        <f t="array" ref="K73">_xlfn.IFS(Tableau1[[#This Row],[FR]]=0,"Pas de tentative", Tableau1[[#This Row],[FR]]&lt;11,"Pas validé", Tableau1[[#This Row],[FR]]&gt;=11,"Validé")</f>
        <v>Validé</v>
      </c>
    </row>
    <row r="74" spans="1:11" ht="15.75" hidden="1" x14ac:dyDescent="0.25">
      <c r="A74" s="11" t="s">
        <v>596</v>
      </c>
      <c r="B74" s="10" t="s">
        <v>597</v>
      </c>
      <c r="C74" s="10" t="str">
        <f t="shared" si="1"/>
        <v>DES CHAMPS DE BOISHEBERTGwenaelle</v>
      </c>
      <c r="D74" s="10" t="str">
        <f>IFERROR(VLOOKUP(C74,liste_ml!$C$1:$L$121,10,FALSE),"Pas concerné")</f>
        <v>Pas concerné</v>
      </c>
      <c r="E74" s="10" t="str" cm="1">
        <f t="array" ref="E74">_xlfn.IFS(D74="Pas concerné","Pas concerné",D74&gt;=10,"Validé",D74&lt;10,"Pas validé")</f>
        <v>Pas concerné</v>
      </c>
      <c r="F74" s="10" t="str">
        <f>IFERROR(VLOOKUP(C74,t1_FR_0411!$C$1:$E$48,3,FALSE),"Pas de tentative")</f>
        <v>Pas de tentative</v>
      </c>
      <c r="G74" s="12">
        <f>IFERROR(VLOOKUP(C74,t2_FR_1811!$D$1:$E$126,2,FALSE),"Pas de tentative")</f>
        <v>12</v>
      </c>
      <c r="H74" s="12" t="str">
        <f>IFERROR(VLOOKUP(C74,t3_FR_2511!$C$1:$E$103,3,FALSE),"Pas de tentative")</f>
        <v>Pas de tentative</v>
      </c>
      <c r="I74" s="12" t="str">
        <f>IFERROR(VLOOKUP(C74,t4_FR_0212!$C$1:$E$58,3,FALSE),"Pas de tentative")</f>
        <v>Pas de tentative</v>
      </c>
      <c r="J74" s="12">
        <f>MAX(Tableau1[[#This Row],[FR_1]],Tableau1[[#This Row],[FR_2]],Tableau1[[#This Row],[FR_3]],Tableau1[[#This Row],[FR_4]])</f>
        <v>12</v>
      </c>
      <c r="K74" s="12" t="str" cm="1">
        <f t="array" ref="K74">_xlfn.IFS(Tableau1[[#This Row],[FR]]=0,"Pas de tentative", Tableau1[[#This Row],[FR]]&lt;11,"Pas validé", Tableau1[[#This Row],[FR]]&gt;=11,"Validé")</f>
        <v>Validé</v>
      </c>
    </row>
    <row r="75" spans="1:11" ht="15.75" hidden="1" x14ac:dyDescent="0.25">
      <c r="A75" s="11" t="s">
        <v>598</v>
      </c>
      <c r="B75" s="10" t="s">
        <v>599</v>
      </c>
      <c r="C75" s="10" t="str">
        <f t="shared" si="1"/>
        <v>DESPRESMaylis</v>
      </c>
      <c r="D75" s="10" t="str">
        <f>IFERROR(VLOOKUP(C75,liste_ml!$C$1:$L$121,10,FALSE),"Pas concerné")</f>
        <v>Pas concerné</v>
      </c>
      <c r="E75" s="10" t="str" cm="1">
        <f t="array" ref="E75">_xlfn.IFS(D75="Pas concerné","Pas concerné",D75&gt;=10,"Validé",D75&lt;10,"Pas validé")</f>
        <v>Pas concerné</v>
      </c>
      <c r="F75" s="10" t="str">
        <f>IFERROR(VLOOKUP(C75,t1_FR_0411!$C$1:$E$48,3,FALSE),"Pas de tentative")</f>
        <v>Pas de tentative</v>
      </c>
      <c r="G75" s="12" t="str">
        <f>IFERROR(VLOOKUP(C75,t2_FR_1811!$D$1:$E$126,2,FALSE),"Pas de tentative")</f>
        <v>Pas de tentative</v>
      </c>
      <c r="H75" s="12" t="str">
        <f>IFERROR(VLOOKUP(C75,t3_FR_2511!$C$1:$E$103,3,FALSE),"Pas de tentative")</f>
        <v>Pas de tentative</v>
      </c>
      <c r="I75" s="12">
        <f>IFERROR(VLOOKUP(C75,t4_FR_0212!$C$1:$E$58,3,FALSE),"Pas de tentative")</f>
        <v>6</v>
      </c>
      <c r="J75" s="12">
        <f>MAX(Tableau1[[#This Row],[FR_1]],Tableau1[[#This Row],[FR_2]],Tableau1[[#This Row],[FR_3]],Tableau1[[#This Row],[FR_4]])</f>
        <v>6</v>
      </c>
      <c r="K75" s="12" t="str" cm="1">
        <f t="array" ref="K75">_xlfn.IFS(Tableau1[[#This Row],[FR]]=0,"Pas de tentative", Tableau1[[#This Row],[FR]]&lt;11,"Pas validé", Tableau1[[#This Row],[FR]]&gt;=11,"Validé")</f>
        <v>Pas validé</v>
      </c>
    </row>
    <row r="76" spans="1:11" ht="15.75" hidden="1" x14ac:dyDescent="0.25">
      <c r="A76" s="11" t="s">
        <v>221</v>
      </c>
      <c r="B76" s="10" t="s">
        <v>600</v>
      </c>
      <c r="C76" s="10" t="str">
        <f t="shared" si="1"/>
        <v>DEVASSINEMathis</v>
      </c>
      <c r="D76" s="10" t="str">
        <f>IFERROR(VLOOKUP(C76,liste_ml!$C$1:$L$121,10,FALSE),"Pas concerné")</f>
        <v>Pas concerné</v>
      </c>
      <c r="E76" s="10" t="str" cm="1">
        <f t="array" ref="E76">_xlfn.IFS(D76="Pas concerné","Pas concerné",D76&gt;=10,"Validé",D76&lt;10,"Pas validé")</f>
        <v>Pas concerné</v>
      </c>
      <c r="F76" s="10" t="str">
        <f>IFERROR(VLOOKUP(C76,t1_FR_0411!$C$1:$E$48,3,FALSE),"Pas de tentative")</f>
        <v>Pas de tentative</v>
      </c>
      <c r="G76" s="12" t="str">
        <f>IFERROR(VLOOKUP(C76,t2_FR_1811!$D$1:$E$126,2,FALSE),"Pas de tentative")</f>
        <v>Pas de tentative</v>
      </c>
      <c r="H76" s="12" t="str">
        <f>IFERROR(VLOOKUP(C76,t3_FR_2511!$C$1:$E$103,3,FALSE),"Pas de tentative")</f>
        <v>Pas de tentative</v>
      </c>
      <c r="I76" s="12">
        <f>IFERROR(VLOOKUP(C76,t4_FR_0212!$C$1:$E$58,3,FALSE),"Pas de tentative")</f>
        <v>14.5</v>
      </c>
      <c r="J76" s="12">
        <f>MAX(Tableau1[[#This Row],[FR_1]],Tableau1[[#This Row],[FR_2]],Tableau1[[#This Row],[FR_3]],Tableau1[[#This Row],[FR_4]])</f>
        <v>14.5</v>
      </c>
      <c r="K76" s="12" t="str" cm="1">
        <f t="array" ref="K76">_xlfn.IFS(Tableau1[[#This Row],[FR]]=0,"Pas de tentative", Tableau1[[#This Row],[FR]]&lt;11,"Pas validé", Tableau1[[#This Row],[FR]]&gt;=11,"Validé")</f>
        <v>Validé</v>
      </c>
    </row>
    <row r="77" spans="1:11" ht="15.75" hidden="1" x14ac:dyDescent="0.25">
      <c r="A77" s="11" t="s">
        <v>601</v>
      </c>
      <c r="B77" s="10" t="s">
        <v>602</v>
      </c>
      <c r="C77" s="10" t="str">
        <f t="shared" si="1"/>
        <v>DE VERGNETTE DE LAMOTTELucas</v>
      </c>
      <c r="D77" s="10" t="str">
        <f>IFERROR(VLOOKUP(C77,liste_ml!$C$1:$L$121,10,FALSE),"Pas concerné")</f>
        <v>Pas concerné</v>
      </c>
      <c r="E77" s="10" t="str" cm="1">
        <f t="array" ref="E77">_xlfn.IFS(D77="Pas concerné","Pas concerné",D77&gt;=10,"Validé",D77&lt;10,"Pas validé")</f>
        <v>Pas concerné</v>
      </c>
      <c r="F77" s="10" t="str">
        <f>IFERROR(VLOOKUP(C77,t1_FR_0411!$C$1:$E$48,3,FALSE),"Pas de tentative")</f>
        <v>Pas de tentative</v>
      </c>
      <c r="G77" s="12" t="str">
        <f>IFERROR(VLOOKUP(C77,t2_FR_1811!$D$1:$E$126,2,FALSE),"Pas de tentative")</f>
        <v>Pas de tentative</v>
      </c>
      <c r="H77" s="12">
        <f>IFERROR(VLOOKUP(C77,t3_FR_2511!$C$1:$E$103,3,FALSE),"Pas de tentative")</f>
        <v>20</v>
      </c>
      <c r="I77" s="12" t="str">
        <f>IFERROR(VLOOKUP(C77,t4_FR_0212!$C$1:$E$58,3,FALSE),"Pas de tentative")</f>
        <v>Pas de tentative</v>
      </c>
      <c r="J77" s="12">
        <f>MAX(Tableau1[[#This Row],[FR_1]],Tableau1[[#This Row],[FR_2]],Tableau1[[#This Row],[FR_3]],Tableau1[[#This Row],[FR_4]])</f>
        <v>20</v>
      </c>
      <c r="K77" s="12" t="str" cm="1">
        <f t="array" ref="K77">_xlfn.IFS(Tableau1[[#This Row],[FR]]=0,"Pas de tentative", Tableau1[[#This Row],[FR]]&lt;11,"Pas validé", Tableau1[[#This Row],[FR]]&gt;=11,"Validé")</f>
        <v>Validé</v>
      </c>
    </row>
    <row r="78" spans="1:11" ht="15.75" hidden="1" x14ac:dyDescent="0.25">
      <c r="A78" s="11" t="s">
        <v>104</v>
      </c>
      <c r="B78" s="10" t="s">
        <v>603</v>
      </c>
      <c r="C78" s="10" t="str">
        <f t="shared" si="1"/>
        <v>DEVULDERJulien</v>
      </c>
      <c r="D78" s="10" t="str">
        <f>IFERROR(VLOOKUP(C78,liste_ml!$C$1:$L$121,10,FALSE),"Pas concerné")</f>
        <v>Pas concerné</v>
      </c>
      <c r="E78" s="10" t="str" cm="1">
        <f t="array" ref="E78">_xlfn.IFS(D78="Pas concerné","Pas concerné",D78&gt;=10,"Validé",D78&lt;10,"Pas validé")</f>
        <v>Pas concerné</v>
      </c>
      <c r="F78" s="10" t="str">
        <f>IFERROR(VLOOKUP(C78,t1_FR_0411!$C$1:$E$48,3,FALSE),"Pas de tentative")</f>
        <v>Pas de tentative</v>
      </c>
      <c r="G78" s="12" t="str">
        <f>IFERROR(VLOOKUP(C78,t2_FR_1811!$D$1:$E$126,2,FALSE),"Pas de tentative")</f>
        <v>Pas de tentative</v>
      </c>
      <c r="H78" s="12" t="str">
        <f>IFERROR(VLOOKUP(C78,t3_FR_2511!$C$1:$E$103,3,FALSE),"Pas de tentative")</f>
        <v>Pas de tentative</v>
      </c>
      <c r="I78" s="12">
        <f>IFERROR(VLOOKUP(C78,t4_FR_0212!$C$1:$E$58,3,FALSE),"Pas de tentative")</f>
        <v>14</v>
      </c>
      <c r="J78" s="12">
        <f>MAX(Tableau1[[#This Row],[FR_1]],Tableau1[[#This Row],[FR_2]],Tableau1[[#This Row],[FR_3]],Tableau1[[#This Row],[FR_4]])</f>
        <v>14</v>
      </c>
      <c r="K78" s="12" t="str" cm="1">
        <f t="array" ref="K78">_xlfn.IFS(Tableau1[[#This Row],[FR]]=0,"Pas de tentative", Tableau1[[#This Row],[FR]]&lt;11,"Pas validé", Tableau1[[#This Row],[FR]]&gt;=11,"Validé")</f>
        <v>Validé</v>
      </c>
    </row>
    <row r="79" spans="1:11" ht="15.75" hidden="1" x14ac:dyDescent="0.25">
      <c r="A79" s="11" t="s">
        <v>289</v>
      </c>
      <c r="B79" s="10" t="s">
        <v>447</v>
      </c>
      <c r="C79" s="10" t="str">
        <f t="shared" si="1"/>
        <v>DE WAUBERTAlexis</v>
      </c>
      <c r="D79" s="10" t="str">
        <f>IFERROR(VLOOKUP(C79,liste_ml!$C$1:$L$121,10,FALSE),"Pas concerné")</f>
        <v>Pas concerné</v>
      </c>
      <c r="E79" s="10" t="str" cm="1">
        <f t="array" ref="E79">_xlfn.IFS(D79="Pas concerné","Pas concerné",D79&gt;=10,"Validé",D79&lt;10,"Pas validé")</f>
        <v>Pas concerné</v>
      </c>
      <c r="F79" s="10">
        <f>IFERROR(VLOOKUP(C79,t1_FR_0411!$C$1:$E$48,3,FALSE),"Pas de tentative")</f>
        <v>9</v>
      </c>
      <c r="G79" s="12">
        <f>IFERROR(VLOOKUP(C79,t2_FR_1811!$D$1:$E$126,2,FALSE),"Pas de tentative")</f>
        <v>20</v>
      </c>
      <c r="H79" s="12" t="str">
        <f>IFERROR(VLOOKUP(C79,t3_FR_2511!$C$1:$E$103,3,FALSE),"Pas de tentative")</f>
        <v>Pas de tentative</v>
      </c>
      <c r="I79" s="12" t="str">
        <f>IFERROR(VLOOKUP(C79,t4_FR_0212!$C$1:$E$58,3,FALSE),"Pas de tentative")</f>
        <v>Pas de tentative</v>
      </c>
      <c r="J79" s="12">
        <f>MAX(Tableau1[[#This Row],[FR_1]],Tableau1[[#This Row],[FR_2]],Tableau1[[#This Row],[FR_3]],Tableau1[[#This Row],[FR_4]])</f>
        <v>20</v>
      </c>
      <c r="K79" s="12" t="str" cm="1">
        <f t="array" ref="K79">_xlfn.IFS(Tableau1[[#This Row],[FR]]=0,"Pas de tentative", Tableau1[[#This Row],[FR]]&lt;11,"Pas validé", Tableau1[[#This Row],[FR]]&gt;=11,"Validé")</f>
        <v>Validé</v>
      </c>
    </row>
    <row r="80" spans="1:11" ht="15.75" hidden="1" x14ac:dyDescent="0.25">
      <c r="A80" s="11" t="s">
        <v>467</v>
      </c>
      <c r="B80" s="10" t="s">
        <v>466</v>
      </c>
      <c r="C80" s="10" t="str">
        <f t="shared" si="1"/>
        <v>DIETLINPierre-Antoine</v>
      </c>
      <c r="D80" s="10" t="str">
        <f>IFERROR(VLOOKUP(C80,liste_ml!$C$1:$L$121,10,FALSE),"Pas concerné")</f>
        <v>Pas concerné</v>
      </c>
      <c r="E80" s="10" t="str" cm="1">
        <f t="array" ref="E80">_xlfn.IFS(D80="Pas concerné","Pas concerné",D80&gt;=10,"Validé",D80&lt;10,"Pas validé")</f>
        <v>Pas concerné</v>
      </c>
      <c r="F80" s="10">
        <f>IFERROR(VLOOKUP(C80,t1_FR_0411!$C$1:$E$48,3,FALSE),"Pas de tentative")</f>
        <v>12</v>
      </c>
      <c r="G80" s="12" t="str">
        <f>IFERROR(VLOOKUP(C80,t2_FR_1811!$D$1:$E$126,2,FALSE),"Pas de tentative")</f>
        <v>Pas de tentative</v>
      </c>
      <c r="H80" s="12" t="str">
        <f>IFERROR(VLOOKUP(C80,t3_FR_2511!$C$1:$E$103,3,FALSE),"Pas de tentative")</f>
        <v>Pas de tentative</v>
      </c>
      <c r="I80" s="12" t="str">
        <f>IFERROR(VLOOKUP(C80,t4_FR_0212!$C$1:$E$58,3,FALSE),"Pas de tentative")</f>
        <v>Pas de tentative</v>
      </c>
      <c r="J80" s="12">
        <f>MAX(Tableau1[[#This Row],[FR_1]],Tableau1[[#This Row],[FR_2]],Tableau1[[#This Row],[FR_3]],Tableau1[[#This Row],[FR_4]])</f>
        <v>12</v>
      </c>
      <c r="K80" s="12" t="str" cm="1">
        <f t="array" ref="K80">_xlfn.IFS(Tableau1[[#This Row],[FR]]=0,"Pas de tentative", Tableau1[[#This Row],[FR]]&lt;11,"Pas validé", Tableau1[[#This Row],[FR]]&gt;=11,"Validé")</f>
        <v>Validé</v>
      </c>
    </row>
    <row r="81" spans="1:11" ht="15.75" hidden="1" x14ac:dyDescent="0.25">
      <c r="A81" s="11" t="s">
        <v>418</v>
      </c>
      <c r="B81" s="10" t="s">
        <v>417</v>
      </c>
      <c r="C81" s="10" t="str">
        <f t="shared" si="1"/>
        <v>DI FABIO-VALLETOscar</v>
      </c>
      <c r="D81" s="10" t="str">
        <f>IFERROR(VLOOKUP(C81,liste_ml!$C$1:$L$121,10,FALSE),"Pas concerné")</f>
        <v>Pas concerné</v>
      </c>
      <c r="E81" s="10" t="str" cm="1">
        <f t="array" ref="E81">_xlfn.IFS(D81="Pas concerné","Pas concerné",D81&gt;=10,"Validé",D81&lt;10,"Pas validé")</f>
        <v>Pas concerné</v>
      </c>
      <c r="F81" s="10">
        <f>IFERROR(VLOOKUP(C81,t1_FR_0411!$C$1:$E$48,3,FALSE),"Pas de tentative")</f>
        <v>14.5</v>
      </c>
      <c r="G81" s="12" t="str">
        <f>IFERROR(VLOOKUP(C81,t2_FR_1811!$D$1:$E$126,2,FALSE),"Pas de tentative")</f>
        <v>Pas de tentative</v>
      </c>
      <c r="H81" s="12" t="str">
        <f>IFERROR(VLOOKUP(C81,t3_FR_2511!$C$1:$E$103,3,FALSE),"Pas de tentative")</f>
        <v>Pas de tentative</v>
      </c>
      <c r="I81" s="12" t="str">
        <f>IFERROR(VLOOKUP(C81,t4_FR_0212!$C$1:$E$58,3,FALSE),"Pas de tentative")</f>
        <v>Pas de tentative</v>
      </c>
      <c r="J81" s="12">
        <f>MAX(Tableau1[[#This Row],[FR_1]],Tableau1[[#This Row],[FR_2]],Tableau1[[#This Row],[FR_3]],Tableau1[[#This Row],[FR_4]])</f>
        <v>14.5</v>
      </c>
      <c r="K81" s="12" t="str" cm="1">
        <f t="array" ref="K81">_xlfn.IFS(Tableau1[[#This Row],[FR]]=0,"Pas de tentative", Tableau1[[#This Row],[FR]]&lt;11,"Pas validé", Tableau1[[#This Row],[FR]]&gt;=11,"Validé")</f>
        <v>Validé</v>
      </c>
    </row>
    <row r="82" spans="1:11" ht="15.75" hidden="1" x14ac:dyDescent="0.25">
      <c r="A82" s="11" t="s">
        <v>297</v>
      </c>
      <c r="B82" s="10" t="s">
        <v>296</v>
      </c>
      <c r="C82" s="10" t="str">
        <f t="shared" si="1"/>
        <v>DJEDANEMNoe</v>
      </c>
      <c r="D82" s="10" t="str">
        <f>IFERROR(VLOOKUP(C82,liste_ml!$C$1:$L$121,10,FALSE),"Pas concerné")</f>
        <v>Validé</v>
      </c>
      <c r="E82" s="10" t="str" cm="1">
        <f t="array" ref="E82">_xlfn.IFS(D82="Pas concerné","Pas concerné",D82&gt;=10,"Validé",D82&lt;10,"Pas validé")</f>
        <v>Validé</v>
      </c>
      <c r="F82" s="10">
        <f>IFERROR(VLOOKUP(C82,t1_FR_0411!$C$1:$E$48,3,FALSE),"Pas de tentative")</f>
        <v>14.5</v>
      </c>
      <c r="G82" s="12" t="str">
        <f>IFERROR(VLOOKUP(C82,t2_FR_1811!$D$1:$E$126,2,FALSE),"Pas de tentative")</f>
        <v>Pas de tentative</v>
      </c>
      <c r="H82" s="12" t="str">
        <f>IFERROR(VLOOKUP(C82,t3_FR_2511!$C$1:$E$103,3,FALSE),"Pas de tentative")</f>
        <v>Pas de tentative</v>
      </c>
      <c r="I82" s="12" t="str">
        <f>IFERROR(VLOOKUP(C82,t4_FR_0212!$C$1:$E$58,3,FALSE),"Pas de tentative")</f>
        <v>Pas de tentative</v>
      </c>
      <c r="J82" s="12">
        <f>MAX(Tableau1[[#This Row],[FR_1]],Tableau1[[#This Row],[FR_2]],Tableau1[[#This Row],[FR_3]],Tableau1[[#This Row],[FR_4]])</f>
        <v>14.5</v>
      </c>
      <c r="K82" s="12" t="str" cm="1">
        <f t="array" ref="K82">_xlfn.IFS(Tableau1[[#This Row],[FR]]=0,"Pas de tentative", Tableau1[[#This Row],[FR]]&lt;11,"Pas validé", Tableau1[[#This Row],[FR]]&gt;=11,"Validé")</f>
        <v>Validé</v>
      </c>
    </row>
    <row r="83" spans="1:11" ht="15.75" hidden="1" x14ac:dyDescent="0.25">
      <c r="A83" s="11" t="s">
        <v>77</v>
      </c>
      <c r="B83" s="10" t="s">
        <v>175</v>
      </c>
      <c r="C83" s="10" t="str">
        <f t="shared" si="1"/>
        <v>DUBOISJuliette</v>
      </c>
      <c r="D83" s="10" t="str">
        <f>IFERROR(VLOOKUP(C83,liste_ml!$C$1:$L$121,10,FALSE),"Pas concerné")</f>
        <v>Validé</v>
      </c>
      <c r="E83" s="10" t="str" cm="1">
        <f t="array" ref="E83">_xlfn.IFS(D83="Pas concerné","Pas concerné",D83&gt;=10,"Validé",D83&lt;10,"Pas validé")</f>
        <v>Validé</v>
      </c>
      <c r="F83" s="10" t="str">
        <f>IFERROR(VLOOKUP(C83,t1_FR_0411!$C$1:$E$48,3,FALSE),"Pas de tentative")</f>
        <v>Pas de tentative</v>
      </c>
      <c r="G83" s="12">
        <f>IFERROR(VLOOKUP(C83,t2_FR_1811!$D$1:$E$126,2,FALSE),"Pas de tentative")</f>
        <v>10.5</v>
      </c>
      <c r="H83" s="12">
        <f>IFERROR(VLOOKUP(C83,t3_FR_2511!$C$1:$E$103,3,FALSE),"Pas de tentative")</f>
        <v>6</v>
      </c>
      <c r="I83" s="12">
        <f>IFERROR(VLOOKUP(C83,t4_FR_0212!$C$1:$E$58,3,FALSE),"Pas de tentative")</f>
        <v>17.5</v>
      </c>
      <c r="J83" s="12">
        <f>MAX(Tableau1[[#This Row],[FR_1]],Tableau1[[#This Row],[FR_2]],Tableau1[[#This Row],[FR_3]],Tableau1[[#This Row],[FR_4]])</f>
        <v>17.5</v>
      </c>
      <c r="K83" s="12" t="str" cm="1">
        <f t="array" ref="K83">_xlfn.IFS(Tableau1[[#This Row],[FR]]=0,"Pas de tentative", Tableau1[[#This Row],[FR]]&lt;11,"Pas validé", Tableau1[[#This Row],[FR]]&gt;=11,"Validé")</f>
        <v>Validé</v>
      </c>
    </row>
    <row r="84" spans="1:11" ht="15.75" hidden="1" x14ac:dyDescent="0.25">
      <c r="A84" s="11" t="s">
        <v>176</v>
      </c>
      <c r="B84" s="10" t="s">
        <v>175</v>
      </c>
      <c r="C84" s="10" t="str">
        <f t="shared" si="1"/>
        <v>DUBOISSebastien</v>
      </c>
      <c r="D84" s="10" t="str">
        <f>IFERROR(VLOOKUP(C84,liste_ml!$C$1:$L$121,10,FALSE),"Pas concerné")</f>
        <v>Validé</v>
      </c>
      <c r="E84" s="10" t="str" cm="1">
        <f t="array" ref="E84">_xlfn.IFS(D84="Pas concerné","Pas concerné",D84&gt;=10,"Validé",D84&lt;10,"Pas validé")</f>
        <v>Validé</v>
      </c>
      <c r="F84" s="10" t="str">
        <f>IFERROR(VLOOKUP(C84,t1_FR_0411!$C$1:$E$48,3,FALSE),"Pas de tentative")</f>
        <v>Pas de tentative</v>
      </c>
      <c r="G84" s="12" t="str">
        <f>IFERROR(VLOOKUP(C84,t2_FR_1811!$D$1:$E$126,2,FALSE),"Pas de tentative")</f>
        <v>Pas de tentative</v>
      </c>
      <c r="H84" s="12" t="str">
        <f>IFERROR(VLOOKUP(C84,t3_FR_2511!$C$1:$E$103,3,FALSE),"Pas de tentative")</f>
        <v>Pas de tentative</v>
      </c>
      <c r="I84" s="12" t="str">
        <f>IFERROR(VLOOKUP(C84,t4_FR_0212!$C$1:$E$58,3,FALSE),"Pas de tentative")</f>
        <v>Pas de tentative</v>
      </c>
      <c r="J84" s="12">
        <f>MAX(Tableau1[[#This Row],[FR_1]],Tableau1[[#This Row],[FR_2]],Tableau1[[#This Row],[FR_3]],Tableau1[[#This Row],[FR_4]])</f>
        <v>0</v>
      </c>
      <c r="K84" s="12" t="str" cm="1">
        <f t="array" ref="K84">_xlfn.IFS(Tableau1[[#This Row],[FR]]=0,"Pas de tentative", Tableau1[[#This Row],[FR]]&lt;11,"Pas validé", Tableau1[[#This Row],[FR]]&gt;=11,"Validé")</f>
        <v>Pas de tentative</v>
      </c>
    </row>
    <row r="85" spans="1:11" ht="15.75" hidden="1" x14ac:dyDescent="0.25">
      <c r="A85" s="11" t="s">
        <v>238</v>
      </c>
      <c r="B85" s="10" t="s">
        <v>604</v>
      </c>
      <c r="C85" s="10" t="str">
        <f t="shared" si="1"/>
        <v>DUBOTVictor</v>
      </c>
      <c r="D85" s="10" t="str">
        <f>IFERROR(VLOOKUP(C85,liste_ml!$C$1:$L$121,10,FALSE),"Pas concerné")</f>
        <v>Pas concerné</v>
      </c>
      <c r="E85" s="10" t="str" cm="1">
        <f t="array" ref="E85">_xlfn.IFS(D85="Pas concerné","Pas concerné",D85&gt;=10,"Validé",D85&lt;10,"Pas validé")</f>
        <v>Pas concerné</v>
      </c>
      <c r="F85" s="10" t="str">
        <f>IFERROR(VLOOKUP(C85,t1_FR_0411!$C$1:$E$48,3,FALSE),"Pas de tentative")</f>
        <v>Pas de tentative</v>
      </c>
      <c r="G85" s="12" t="str">
        <f>IFERROR(VLOOKUP(C85,t2_FR_1811!$D$1:$E$126,2,FALSE),"Pas de tentative")</f>
        <v>Pas de tentative</v>
      </c>
      <c r="H85" s="12">
        <f>IFERROR(VLOOKUP(C85,t3_FR_2511!$C$1:$E$103,3,FALSE),"Pas de tentative")</f>
        <v>8</v>
      </c>
      <c r="I85" s="12">
        <f>IFERROR(VLOOKUP(C85,t4_FR_0212!$C$1:$E$58,3,FALSE),"Pas de tentative")</f>
        <v>11.5</v>
      </c>
      <c r="J85" s="12">
        <f>MAX(Tableau1[[#This Row],[FR_1]],Tableau1[[#This Row],[FR_2]],Tableau1[[#This Row],[FR_3]],Tableau1[[#This Row],[FR_4]])</f>
        <v>11.5</v>
      </c>
      <c r="K85" s="12" t="str" cm="1">
        <f t="array" ref="K85">_xlfn.IFS(Tableau1[[#This Row],[FR]]=0,"Pas de tentative", Tableau1[[#This Row],[FR]]&lt;11,"Pas validé", Tableau1[[#This Row],[FR]]&gt;=11,"Validé")</f>
        <v>Validé</v>
      </c>
    </row>
    <row r="86" spans="1:11" ht="15.75" hidden="1" x14ac:dyDescent="0.25">
      <c r="A86" s="11" t="s">
        <v>192</v>
      </c>
      <c r="B86" s="10" t="s">
        <v>191</v>
      </c>
      <c r="C86" s="10" t="str">
        <f t="shared" si="1"/>
        <v>DU BREIL DE PONTBRIANDClotilde</v>
      </c>
      <c r="D86" s="10" t="str">
        <f>IFERROR(VLOOKUP(C86,liste_ml!$C$1:$L$121,10,FALSE),"Pas concerné")</f>
        <v>Validé</v>
      </c>
      <c r="E86" s="10" t="str" cm="1">
        <f t="array" ref="E86">_xlfn.IFS(D86="Pas concerné","Pas concerné",D86&gt;=10,"Validé",D86&lt;10,"Pas validé")</f>
        <v>Validé</v>
      </c>
      <c r="F86" s="10" t="str">
        <f>IFERROR(VLOOKUP(C86,t1_FR_0411!$C$1:$E$48,3,FALSE),"Pas de tentative")</f>
        <v>Pas de tentative</v>
      </c>
      <c r="G86" s="12">
        <f>IFERROR(VLOOKUP(C86,t2_FR_1811!$D$1:$E$126,2,FALSE),"Pas de tentative")</f>
        <v>17.5</v>
      </c>
      <c r="H86" s="12" t="str">
        <f>IFERROR(VLOOKUP(C86,t3_FR_2511!$C$1:$E$103,3,FALSE),"Pas de tentative")</f>
        <v>Pas de tentative</v>
      </c>
      <c r="I86" s="12" t="str">
        <f>IFERROR(VLOOKUP(C86,t4_FR_0212!$C$1:$E$58,3,FALSE),"Pas de tentative")</f>
        <v>Pas de tentative</v>
      </c>
      <c r="J86" s="12">
        <f>MAX(Tableau1[[#This Row],[FR_1]],Tableau1[[#This Row],[FR_2]],Tableau1[[#This Row],[FR_3]],Tableau1[[#This Row],[FR_4]])</f>
        <v>17.5</v>
      </c>
      <c r="K86" s="12" t="str" cm="1">
        <f t="array" ref="K86">_xlfn.IFS(Tableau1[[#This Row],[FR]]=0,"Pas de tentative", Tableau1[[#This Row],[FR]]&lt;11,"Pas validé", Tableau1[[#This Row],[FR]]&gt;=11,"Validé")</f>
        <v>Validé</v>
      </c>
    </row>
    <row r="87" spans="1:11" ht="15.75" hidden="1" x14ac:dyDescent="0.25">
      <c r="A87" s="11" t="s">
        <v>211</v>
      </c>
      <c r="B87" s="10" t="s">
        <v>210</v>
      </c>
      <c r="C87" s="10" t="str">
        <f t="shared" si="1"/>
        <v>DUDORETJules</v>
      </c>
      <c r="D87" s="10" t="str">
        <f>IFERROR(VLOOKUP(C87,liste_ml!$C$1:$L$121,10,FALSE),"Pas concerné")</f>
        <v>Validé</v>
      </c>
      <c r="E87" s="10" t="str" cm="1">
        <f t="array" ref="E87">_xlfn.IFS(D87="Pas concerné","Pas concerné",D87&gt;=10,"Validé",D87&lt;10,"Pas validé")</f>
        <v>Validé</v>
      </c>
      <c r="F87" s="10">
        <f>IFERROR(VLOOKUP(C87,t1_FR_0411!$C$1:$E$48,3,FALSE),"Pas de tentative")</f>
        <v>6.5</v>
      </c>
      <c r="G87" s="12">
        <f>IFERROR(VLOOKUP(C87,t2_FR_1811!$D$1:$E$126,2,FALSE),"Pas de tentative")</f>
        <v>17</v>
      </c>
      <c r="H87" s="12" t="str">
        <f>IFERROR(VLOOKUP(C87,t3_FR_2511!$C$1:$E$103,3,FALSE),"Pas de tentative")</f>
        <v>Pas de tentative</v>
      </c>
      <c r="I87" s="12" t="str">
        <f>IFERROR(VLOOKUP(C87,t4_FR_0212!$C$1:$E$58,3,FALSE),"Pas de tentative")</f>
        <v>Pas de tentative</v>
      </c>
      <c r="J87" s="12">
        <f>MAX(Tableau1[[#This Row],[FR_1]],Tableau1[[#This Row],[FR_2]],Tableau1[[#This Row],[FR_3]],Tableau1[[#This Row],[FR_4]])</f>
        <v>17</v>
      </c>
      <c r="K87" s="12" t="str" cm="1">
        <f t="array" ref="K87">_xlfn.IFS(Tableau1[[#This Row],[FR]]=0,"Pas de tentative", Tableau1[[#This Row],[FR]]&lt;11,"Pas validé", Tableau1[[#This Row],[FR]]&gt;=11,"Validé")</f>
        <v>Validé</v>
      </c>
    </row>
    <row r="88" spans="1:11" ht="15.75" hidden="1" x14ac:dyDescent="0.25">
      <c r="A88" s="11" t="s">
        <v>303</v>
      </c>
      <c r="B88" s="10" t="s">
        <v>302</v>
      </c>
      <c r="C88" s="10" t="str">
        <f t="shared" si="1"/>
        <v>DUFOIXPerline</v>
      </c>
      <c r="D88" s="10" t="str">
        <f>IFERROR(VLOOKUP(C88,liste_ml!$C$1:$L$121,10,FALSE),"Pas concerné")</f>
        <v>Validé</v>
      </c>
      <c r="E88" s="10" t="str" cm="1">
        <f t="array" ref="E88">_xlfn.IFS(D88="Pas concerné","Pas concerné",D88&gt;=10,"Validé",D88&lt;10,"Pas validé")</f>
        <v>Validé</v>
      </c>
      <c r="F88" s="10" t="str">
        <f>IFERROR(VLOOKUP(C88,t1_FR_0411!$C$1:$E$48,3,FALSE),"Pas de tentative")</f>
        <v>Pas de tentative</v>
      </c>
      <c r="G88" s="12" t="str">
        <f>IFERROR(VLOOKUP(C88,t2_FR_1811!$D$1:$E$126,2,FALSE),"Pas de tentative")</f>
        <v>Pas de tentative</v>
      </c>
      <c r="H88" s="12" t="str">
        <f>IFERROR(VLOOKUP(C88,t3_FR_2511!$C$1:$E$103,3,FALSE),"Pas de tentative")</f>
        <v>Pas de tentative</v>
      </c>
      <c r="I88" s="12">
        <f>IFERROR(VLOOKUP(C88,t4_FR_0212!$C$1:$E$58,3,FALSE),"Pas de tentative")</f>
        <v>14.5</v>
      </c>
      <c r="J88" s="12">
        <f>MAX(Tableau1[[#This Row],[FR_1]],Tableau1[[#This Row],[FR_2]],Tableau1[[#This Row],[FR_3]],Tableau1[[#This Row],[FR_4]])</f>
        <v>14.5</v>
      </c>
      <c r="K88" s="12" t="str" cm="1">
        <f t="array" ref="K88">_xlfn.IFS(Tableau1[[#This Row],[FR]]=0,"Pas de tentative", Tableau1[[#This Row],[FR]]&lt;11,"Pas validé", Tableau1[[#This Row],[FR]]&gt;=11,"Validé")</f>
        <v>Validé</v>
      </c>
    </row>
    <row r="89" spans="1:11" ht="15.75" hidden="1" x14ac:dyDescent="0.25">
      <c r="A89" s="11" t="s">
        <v>264</v>
      </c>
      <c r="B89" s="10" t="s">
        <v>299</v>
      </c>
      <c r="C89" s="10" t="str">
        <f t="shared" si="1"/>
        <v>DUMAS-VINCENTJulie</v>
      </c>
      <c r="D89" s="10" t="str">
        <f>IFERROR(VLOOKUP(C89,liste_ml!$C$1:$L$121,10,FALSE),"Pas concerné")</f>
        <v>Validé</v>
      </c>
      <c r="E89" s="10" t="str" cm="1">
        <f t="array" ref="E89">_xlfn.IFS(D89="Pas concerné","Pas concerné",D89&gt;=10,"Validé",D89&lt;10,"Pas validé")</f>
        <v>Validé</v>
      </c>
      <c r="F89" s="10" t="str">
        <f>IFERROR(VLOOKUP(C89,t1_FR_0411!$C$1:$E$48,3,FALSE),"Pas de tentative")</f>
        <v>Pas de tentative</v>
      </c>
      <c r="G89" s="12">
        <f>IFERROR(VLOOKUP(C89,t2_FR_1811!$D$1:$E$126,2,FALSE),"Pas de tentative")</f>
        <v>14.5</v>
      </c>
      <c r="H89" s="12" t="str">
        <f>IFERROR(VLOOKUP(C89,t3_FR_2511!$C$1:$E$103,3,FALSE),"Pas de tentative")</f>
        <v>Pas de tentative</v>
      </c>
      <c r="I89" s="12" t="str">
        <f>IFERROR(VLOOKUP(C89,t4_FR_0212!$C$1:$E$58,3,FALSE),"Pas de tentative")</f>
        <v>Pas de tentative</v>
      </c>
      <c r="J89" s="12">
        <f>MAX(Tableau1[[#This Row],[FR_1]],Tableau1[[#This Row],[FR_2]],Tableau1[[#This Row],[FR_3]],Tableau1[[#This Row],[FR_4]])</f>
        <v>14.5</v>
      </c>
      <c r="K89" s="12" t="str" cm="1">
        <f t="array" ref="K89">_xlfn.IFS(Tableau1[[#This Row],[FR]]=0,"Pas de tentative", Tableau1[[#This Row],[FR]]&lt;11,"Pas validé", Tableau1[[#This Row],[FR]]&gt;=11,"Validé")</f>
        <v>Validé</v>
      </c>
    </row>
    <row r="90" spans="1:11" ht="15.75" hidden="1" x14ac:dyDescent="0.25">
      <c r="A90" s="11" t="s">
        <v>605</v>
      </c>
      <c r="B90" s="10" t="s">
        <v>606</v>
      </c>
      <c r="C90" s="10" t="str">
        <f t="shared" si="1"/>
        <v>DUMINYMarc</v>
      </c>
      <c r="D90" s="10" t="str">
        <f>IFERROR(VLOOKUP(C90,liste_ml!$C$1:$L$121,10,FALSE),"Pas concerné")</f>
        <v>Pas concerné</v>
      </c>
      <c r="E90" s="10" t="str" cm="1">
        <f t="array" ref="E90">_xlfn.IFS(D90="Pas concerné","Pas concerné",D90&gt;=10,"Validé",D90&lt;10,"Pas validé")</f>
        <v>Pas concerné</v>
      </c>
      <c r="F90" s="10" t="str">
        <f>IFERROR(VLOOKUP(C90,t1_FR_0411!$C$1:$E$48,3,FALSE),"Pas de tentative")</f>
        <v>Pas de tentative</v>
      </c>
      <c r="G90" s="12" t="str">
        <f>IFERROR(VLOOKUP(C90,t2_FR_1811!$D$1:$E$126,2,FALSE),"Pas de tentative")</f>
        <v>Pas de tentative</v>
      </c>
      <c r="H90" s="12">
        <f>IFERROR(VLOOKUP(C90,t3_FR_2511!$C$1:$E$103,3,FALSE),"Pas de tentative")</f>
        <v>10.5</v>
      </c>
      <c r="I90" s="12">
        <f>IFERROR(VLOOKUP(C90,t4_FR_0212!$C$1:$E$58,3,FALSE),"Pas de tentative")</f>
        <v>14</v>
      </c>
      <c r="J90" s="12">
        <f>MAX(Tableau1[[#This Row],[FR_1]],Tableau1[[#This Row],[FR_2]],Tableau1[[#This Row],[FR_3]],Tableau1[[#This Row],[FR_4]])</f>
        <v>14</v>
      </c>
      <c r="K90" s="12" t="str" cm="1">
        <f t="array" ref="K90">_xlfn.IFS(Tableau1[[#This Row],[FR]]=0,"Pas de tentative", Tableau1[[#This Row],[FR]]&lt;11,"Pas validé", Tableau1[[#This Row],[FR]]&gt;=11,"Validé")</f>
        <v>Validé</v>
      </c>
    </row>
    <row r="91" spans="1:11" ht="15.75" hidden="1" x14ac:dyDescent="0.25">
      <c r="A91" s="11" t="s">
        <v>607</v>
      </c>
      <c r="B91" s="10" t="s">
        <v>608</v>
      </c>
      <c r="C91" s="10" t="str">
        <f t="shared" si="1"/>
        <v>DUPONTOmbeline</v>
      </c>
      <c r="D91" s="10" t="str">
        <f>IFERROR(VLOOKUP(C91,liste_ml!$C$1:$L$121,10,FALSE),"Pas concerné")</f>
        <v>Pas concerné</v>
      </c>
      <c r="E91" s="10" t="str" cm="1">
        <f t="array" ref="E91">_xlfn.IFS(D91="Pas concerné","Pas concerné",D91&gt;=10,"Validé",D91&lt;10,"Pas validé")</f>
        <v>Pas concerné</v>
      </c>
      <c r="F91" s="10" t="str">
        <f>IFERROR(VLOOKUP(C91,t1_FR_0411!$C$1:$E$48,3,FALSE),"Pas de tentative")</f>
        <v>Pas de tentative</v>
      </c>
      <c r="G91" s="12">
        <f>IFERROR(VLOOKUP(C91,t2_FR_1811!$D$1:$E$126,2,FALSE),"Pas de tentative")</f>
        <v>15</v>
      </c>
      <c r="H91" s="12" t="str">
        <f>IFERROR(VLOOKUP(C91,t3_FR_2511!$C$1:$E$103,3,FALSE),"Pas de tentative")</f>
        <v>Pas de tentative</v>
      </c>
      <c r="I91" s="12" t="str">
        <f>IFERROR(VLOOKUP(C91,t4_FR_0212!$C$1:$E$58,3,FALSE),"Pas de tentative")</f>
        <v>Pas de tentative</v>
      </c>
      <c r="J91" s="12">
        <f>MAX(Tableau1[[#This Row],[FR_1]],Tableau1[[#This Row],[FR_2]],Tableau1[[#This Row],[FR_3]],Tableau1[[#This Row],[FR_4]])</f>
        <v>15</v>
      </c>
      <c r="K91" s="12" t="str" cm="1">
        <f t="array" ref="K91">_xlfn.IFS(Tableau1[[#This Row],[FR]]=0,"Pas de tentative", Tableau1[[#This Row],[FR]]&lt;11,"Pas validé", Tableau1[[#This Row],[FR]]&gt;=11,"Validé")</f>
        <v>Validé</v>
      </c>
    </row>
    <row r="92" spans="1:11" ht="15.75" hidden="1" x14ac:dyDescent="0.25">
      <c r="A92" s="11" t="s">
        <v>173</v>
      </c>
      <c r="B92" s="10" t="s">
        <v>172</v>
      </c>
      <c r="C92" s="10" t="str">
        <f t="shared" si="1"/>
        <v>DUPRELilou</v>
      </c>
      <c r="D92" s="10" t="str">
        <f>IFERROR(VLOOKUP(C92,liste_ml!$C$1:$L$121,10,FALSE),"Pas concerné")</f>
        <v>Validé</v>
      </c>
      <c r="E92" s="10" t="str" cm="1">
        <f t="array" ref="E92">_xlfn.IFS(D92="Pas concerné","Pas concerné",D92&gt;=10,"Validé",D92&lt;10,"Pas validé")</f>
        <v>Validé</v>
      </c>
      <c r="F92" s="10" t="str">
        <f>IFERROR(VLOOKUP(C92,t1_FR_0411!$C$1:$E$48,3,FALSE),"Pas de tentative")</f>
        <v>Pas de tentative</v>
      </c>
      <c r="G92" s="12" t="str">
        <f>IFERROR(VLOOKUP(C92,t2_FR_1811!$D$1:$E$126,2,FALSE),"Pas de tentative")</f>
        <v>Pas de tentative</v>
      </c>
      <c r="H92" s="12" t="str">
        <f>IFERROR(VLOOKUP(C92,t3_FR_2511!$C$1:$E$103,3,FALSE),"Pas de tentative")</f>
        <v>Pas de tentative</v>
      </c>
      <c r="I92" s="12" t="str">
        <f>IFERROR(VLOOKUP(C92,t4_FR_0212!$C$1:$E$58,3,FALSE),"Pas de tentative")</f>
        <v>Pas de tentative</v>
      </c>
      <c r="J92" s="12">
        <f>MAX(Tableau1[[#This Row],[FR_1]],Tableau1[[#This Row],[FR_2]],Tableau1[[#This Row],[FR_3]],Tableau1[[#This Row],[FR_4]])</f>
        <v>0</v>
      </c>
      <c r="K92" s="12" t="str" cm="1">
        <f t="array" ref="K92">_xlfn.IFS(Tableau1[[#This Row],[FR]]=0,"Pas de tentative", Tableau1[[#This Row],[FR]]&lt;11,"Pas validé", Tableau1[[#This Row],[FR]]&gt;=11,"Validé")</f>
        <v>Pas de tentative</v>
      </c>
    </row>
    <row r="93" spans="1:11" ht="15.75" hidden="1" x14ac:dyDescent="0.25">
      <c r="A93" s="11" t="s">
        <v>208</v>
      </c>
      <c r="B93" s="10" t="s">
        <v>272</v>
      </c>
      <c r="C93" s="10" t="str">
        <f t="shared" si="1"/>
        <v>DUPUITAlban</v>
      </c>
      <c r="D93" s="10" t="str">
        <f>IFERROR(VLOOKUP(C93,liste_ml!$C$1:$L$121,10,FALSE),"Pas concerné")</f>
        <v>Validé</v>
      </c>
      <c r="E93" s="10" t="str" cm="1">
        <f t="array" ref="E93">_xlfn.IFS(D93="Pas concerné","Pas concerné",D93&gt;=10,"Validé",D93&lt;10,"Pas validé")</f>
        <v>Validé</v>
      </c>
      <c r="F93" s="10">
        <f>IFERROR(VLOOKUP(C93,t1_FR_0411!$C$1:$E$48,3,FALSE),"Pas de tentative")</f>
        <v>17</v>
      </c>
      <c r="G93" s="12" t="str">
        <f>IFERROR(VLOOKUP(C93,t2_FR_1811!$D$1:$E$126,2,FALSE),"Pas de tentative")</f>
        <v>Pas de tentative</v>
      </c>
      <c r="H93" s="12" t="str">
        <f>IFERROR(VLOOKUP(C93,t3_FR_2511!$C$1:$E$103,3,FALSE),"Pas de tentative")</f>
        <v>Pas de tentative</v>
      </c>
      <c r="I93" s="12" t="str">
        <f>IFERROR(VLOOKUP(C93,t4_FR_0212!$C$1:$E$58,3,FALSE),"Pas de tentative")</f>
        <v>Pas de tentative</v>
      </c>
      <c r="J93" s="12">
        <f>MAX(Tableau1[[#This Row],[FR_1]],Tableau1[[#This Row],[FR_2]],Tableau1[[#This Row],[FR_3]],Tableau1[[#This Row],[FR_4]])</f>
        <v>17</v>
      </c>
      <c r="K93" s="12" t="str" cm="1">
        <f t="array" ref="K93">_xlfn.IFS(Tableau1[[#This Row],[FR]]=0,"Pas de tentative", Tableau1[[#This Row],[FR]]&lt;11,"Pas validé", Tableau1[[#This Row],[FR]]&gt;=11,"Validé")</f>
        <v>Validé</v>
      </c>
    </row>
    <row r="94" spans="1:11" ht="15.75" hidden="1" x14ac:dyDescent="0.25">
      <c r="A94" s="11" t="s">
        <v>517</v>
      </c>
      <c r="B94" s="10" t="s">
        <v>516</v>
      </c>
      <c r="C94" s="10" t="str">
        <f t="shared" si="1"/>
        <v>DUVALMarin</v>
      </c>
      <c r="D94" s="10" t="str">
        <f>IFERROR(VLOOKUP(C94,liste_ml!$C$1:$L$121,10,FALSE),"Pas concerné")</f>
        <v>Pas concerné</v>
      </c>
      <c r="E94" s="10" t="str" cm="1">
        <f t="array" ref="E94">_xlfn.IFS(D94="Pas concerné","Pas concerné",D94&gt;=10,"Validé",D94&lt;10,"Pas validé")</f>
        <v>Pas concerné</v>
      </c>
      <c r="F94" s="10">
        <f>IFERROR(VLOOKUP(C94,t1_FR_0411!$C$1:$E$48,3,FALSE),"Pas de tentative")</f>
        <v>20</v>
      </c>
      <c r="G94" s="12" t="str">
        <f>IFERROR(VLOOKUP(C94,t2_FR_1811!$D$1:$E$126,2,FALSE),"Pas de tentative")</f>
        <v>Pas de tentative</v>
      </c>
      <c r="H94" s="12" t="str">
        <f>IFERROR(VLOOKUP(C94,t3_FR_2511!$C$1:$E$103,3,FALSE),"Pas de tentative")</f>
        <v>Pas de tentative</v>
      </c>
      <c r="I94" s="12" t="str">
        <f>IFERROR(VLOOKUP(C94,t4_FR_0212!$C$1:$E$58,3,FALSE),"Pas de tentative")</f>
        <v>Pas de tentative</v>
      </c>
      <c r="J94" s="12">
        <f>MAX(Tableau1[[#This Row],[FR_1]],Tableau1[[#This Row],[FR_2]],Tableau1[[#This Row],[FR_3]],Tableau1[[#This Row],[FR_4]])</f>
        <v>20</v>
      </c>
      <c r="K94" s="12" t="str" cm="1">
        <f t="array" ref="K94">_xlfn.IFS(Tableau1[[#This Row],[FR]]=0,"Pas de tentative", Tableau1[[#This Row],[FR]]&lt;11,"Pas validé", Tableau1[[#This Row],[FR]]&gt;=11,"Validé")</f>
        <v>Validé</v>
      </c>
    </row>
    <row r="95" spans="1:11" ht="15.75" hidden="1" x14ac:dyDescent="0.25">
      <c r="A95" s="11" t="s">
        <v>270</v>
      </c>
      <c r="B95" s="10" t="s">
        <v>269</v>
      </c>
      <c r="C95" s="10" t="str">
        <f t="shared" si="1"/>
        <v>DUYNSLAGERArmelle</v>
      </c>
      <c r="D95" s="10" t="str">
        <f>IFERROR(VLOOKUP(C95,liste_ml!$C$1:$L$121,10,FALSE),"Pas concerné")</f>
        <v>Validé</v>
      </c>
      <c r="E95" s="10" t="str" cm="1">
        <f t="array" ref="E95">_xlfn.IFS(D95="Pas concerné","Pas concerné",D95&gt;=10,"Validé",D95&lt;10,"Pas validé")</f>
        <v>Validé</v>
      </c>
      <c r="F95" s="10" t="str">
        <f>IFERROR(VLOOKUP(C95,t1_FR_0411!$C$1:$E$48,3,FALSE),"Pas de tentative")</f>
        <v>Pas de tentative</v>
      </c>
      <c r="G95" s="12">
        <f>IFERROR(VLOOKUP(C95,t2_FR_1811!$D$1:$E$126,2,FALSE),"Pas de tentative")</f>
        <v>12</v>
      </c>
      <c r="H95" s="12" t="str">
        <f>IFERROR(VLOOKUP(C95,t3_FR_2511!$C$1:$E$103,3,FALSE),"Pas de tentative")</f>
        <v>Pas de tentative</v>
      </c>
      <c r="I95" s="12" t="str">
        <f>IFERROR(VLOOKUP(C95,t4_FR_0212!$C$1:$E$58,3,FALSE),"Pas de tentative")</f>
        <v>Pas de tentative</v>
      </c>
      <c r="J95" s="12">
        <f>MAX(Tableau1[[#This Row],[FR_1]],Tableau1[[#This Row],[FR_2]],Tableau1[[#This Row],[FR_3]],Tableau1[[#This Row],[FR_4]])</f>
        <v>12</v>
      </c>
      <c r="K95" s="12" t="str" cm="1">
        <f t="array" ref="K95">_xlfn.IFS(Tableau1[[#This Row],[FR]]=0,"Pas de tentative", Tableau1[[#This Row],[FR]]&lt;11,"Pas validé", Tableau1[[#This Row],[FR]]&gt;=11,"Validé")</f>
        <v>Validé</v>
      </c>
    </row>
    <row r="96" spans="1:11" ht="15.75" hidden="1" x14ac:dyDescent="0.25">
      <c r="A96" s="11" t="s">
        <v>232</v>
      </c>
      <c r="B96" s="10" t="s">
        <v>231</v>
      </c>
      <c r="C96" s="10" t="str">
        <f t="shared" si="1"/>
        <v>DYKMANSVictoire</v>
      </c>
      <c r="D96" s="10" t="str">
        <f>IFERROR(VLOOKUP(C96,liste_ml!$C$1:$L$121,10,FALSE),"Pas concerné")</f>
        <v>Validé</v>
      </c>
      <c r="E96" s="10" t="str" cm="1">
        <f t="array" ref="E96">_xlfn.IFS(D96="Pas concerné","Pas concerné",D96&gt;=10,"Validé",D96&lt;10,"Pas validé")</f>
        <v>Validé</v>
      </c>
      <c r="F96" s="10" t="str">
        <f>IFERROR(VLOOKUP(C96,t1_FR_0411!$C$1:$E$48,3,FALSE),"Pas de tentative")</f>
        <v>Pas de tentative</v>
      </c>
      <c r="G96" s="12" t="str">
        <f>IFERROR(VLOOKUP(C96,t2_FR_1811!$D$1:$E$126,2,FALSE),"Pas de tentative")</f>
        <v>Pas de tentative</v>
      </c>
      <c r="H96" s="12" t="str">
        <f>IFERROR(VLOOKUP(C96,t3_FR_2511!$C$1:$E$103,3,FALSE),"Pas de tentative")</f>
        <v>Pas de tentative</v>
      </c>
      <c r="I96" s="12" t="str">
        <f>IFERROR(VLOOKUP(C96,t4_FR_0212!$C$1:$E$58,3,FALSE),"Pas de tentative")</f>
        <v>Pas de tentative</v>
      </c>
      <c r="J96" s="12">
        <f>MAX(Tableau1[[#This Row],[FR_1]],Tableau1[[#This Row],[FR_2]],Tableau1[[#This Row],[FR_3]],Tableau1[[#This Row],[FR_4]])</f>
        <v>0</v>
      </c>
      <c r="K96" s="12" t="str" cm="1">
        <f t="array" ref="K96">_xlfn.IFS(Tableau1[[#This Row],[FR]]=0,"Pas de tentative", Tableau1[[#This Row],[FR]]&lt;11,"Pas validé", Tableau1[[#This Row],[FR]]&gt;=11,"Validé")</f>
        <v>Pas de tentative</v>
      </c>
    </row>
    <row r="97" spans="1:11" ht="15.75" hidden="1" x14ac:dyDescent="0.25">
      <c r="A97" s="11" t="s">
        <v>283</v>
      </c>
      <c r="B97" s="10" t="s">
        <v>282</v>
      </c>
      <c r="C97" s="10" t="str">
        <f t="shared" si="1"/>
        <v>EL OUADGHIRIAmira</v>
      </c>
      <c r="D97" s="10" t="str">
        <f>IFERROR(VLOOKUP(C97,liste_ml!$C$1:$L$121,10,FALSE),"Pas concerné")</f>
        <v>Validé</v>
      </c>
      <c r="E97" s="10" t="str" cm="1">
        <f t="array" ref="E97">_xlfn.IFS(D97="Pas concerné","Pas concerné",D97&gt;=10,"Validé",D97&lt;10,"Pas validé")</f>
        <v>Validé</v>
      </c>
      <c r="F97" s="10" t="str">
        <f>IFERROR(VLOOKUP(C97,t1_FR_0411!$C$1:$E$48,3,FALSE),"Pas de tentative")</f>
        <v>Pas de tentative</v>
      </c>
      <c r="G97" s="12" t="str">
        <f>IFERROR(VLOOKUP(C97,t2_FR_1811!$D$1:$E$126,2,FALSE),"Pas de tentative")</f>
        <v>Pas de tentative</v>
      </c>
      <c r="H97" s="12">
        <f>IFERROR(VLOOKUP(C97,t3_FR_2511!$C$1:$E$103,3,FALSE),"Pas de tentative")</f>
        <v>17</v>
      </c>
      <c r="I97" s="12" t="str">
        <f>IFERROR(VLOOKUP(C97,t4_FR_0212!$C$1:$E$58,3,FALSE),"Pas de tentative")</f>
        <v>Pas de tentative</v>
      </c>
      <c r="J97" s="12">
        <f>MAX(Tableau1[[#This Row],[FR_1]],Tableau1[[#This Row],[FR_2]],Tableau1[[#This Row],[FR_3]],Tableau1[[#This Row],[FR_4]])</f>
        <v>17</v>
      </c>
      <c r="K97" s="12" t="str" cm="1">
        <f t="array" ref="K97">_xlfn.IFS(Tableau1[[#This Row],[FR]]=0,"Pas de tentative", Tableau1[[#This Row],[FR]]&lt;11,"Pas validé", Tableau1[[#This Row],[FR]]&gt;=11,"Validé")</f>
        <v>Validé</v>
      </c>
    </row>
    <row r="98" spans="1:11" ht="15.75" hidden="1" x14ac:dyDescent="0.25">
      <c r="A98" s="11" t="s">
        <v>181</v>
      </c>
      <c r="B98" s="10" t="s">
        <v>180</v>
      </c>
      <c r="C98" s="10" t="str">
        <f t="shared" si="1"/>
        <v>ENTINGERGregoire</v>
      </c>
      <c r="D98" s="10" t="str">
        <f>IFERROR(VLOOKUP(C98,liste_ml!$C$1:$L$121,10,FALSE),"Pas concerné")</f>
        <v>Validé</v>
      </c>
      <c r="E98" s="10" t="str" cm="1">
        <f t="array" ref="E98">_xlfn.IFS(D98="Pas concerné","Pas concerné",D98&gt;=10,"Validé",D98&lt;10,"Pas validé")</f>
        <v>Validé</v>
      </c>
      <c r="F98" s="10" t="str">
        <f>IFERROR(VLOOKUP(C98,t1_FR_0411!$C$1:$E$48,3,FALSE),"Pas de tentative")</f>
        <v>Pas de tentative</v>
      </c>
      <c r="G98" s="12" t="str">
        <f>IFERROR(VLOOKUP(C98,t2_FR_1811!$D$1:$E$126,2,FALSE),"Pas de tentative")</f>
        <v>Pas de tentative</v>
      </c>
      <c r="H98" s="12">
        <f>IFERROR(VLOOKUP(C98,t3_FR_2511!$C$1:$E$103,3,FALSE),"Pas de tentative")</f>
        <v>14</v>
      </c>
      <c r="I98" s="12" t="str">
        <f>IFERROR(VLOOKUP(C98,t4_FR_0212!$C$1:$E$58,3,FALSE),"Pas de tentative")</f>
        <v>Pas de tentative</v>
      </c>
      <c r="J98" s="12">
        <f>MAX(Tableau1[[#This Row],[FR_1]],Tableau1[[#This Row],[FR_2]],Tableau1[[#This Row],[FR_3]],Tableau1[[#This Row],[FR_4]])</f>
        <v>14</v>
      </c>
      <c r="K98" s="12" t="str" cm="1">
        <f t="array" ref="K98">_xlfn.IFS(Tableau1[[#This Row],[FR]]=0,"Pas de tentative", Tableau1[[#This Row],[FR]]&lt;11,"Pas validé", Tableau1[[#This Row],[FR]]&gt;=11,"Validé")</f>
        <v>Validé</v>
      </c>
    </row>
    <row r="99" spans="1:11" ht="15.75" hidden="1" x14ac:dyDescent="0.25">
      <c r="A99" s="11" t="s">
        <v>65</v>
      </c>
      <c r="B99" s="10" t="s">
        <v>530</v>
      </c>
      <c r="C99" s="10" t="str">
        <f t="shared" si="1"/>
        <v>ERIPRETPaul</v>
      </c>
      <c r="D99" s="10" t="str">
        <f>IFERROR(VLOOKUP(C99,liste_ml!$C$1:$L$121,10,FALSE),"Pas concerné")</f>
        <v>Pas validé</v>
      </c>
      <c r="E99" s="10" t="str" cm="1">
        <f t="array" ref="E99">_xlfn.IFS(D99="Pas concerné","Pas concerné",D99&gt;=10,"Validé",D99&lt;10,"Pas validé")</f>
        <v>Validé</v>
      </c>
      <c r="F99" s="10" t="str">
        <f>IFERROR(VLOOKUP(C99,t1_FR_0411!$C$1:$E$48,3,FALSE),"Pas de tentative")</f>
        <v>Pas de tentative</v>
      </c>
      <c r="G99" s="12" t="str">
        <f>IFERROR(VLOOKUP(C99,t2_FR_1811!$D$1:$E$126,2,FALSE),"Pas de tentative")</f>
        <v>Pas de tentative</v>
      </c>
      <c r="H99" s="12" t="str">
        <f>IFERROR(VLOOKUP(C99,t3_FR_2511!$C$1:$E$103,3,FALSE),"Pas de tentative")</f>
        <v>Pas de tentative</v>
      </c>
      <c r="I99" s="12" t="str">
        <f>IFERROR(VLOOKUP(C99,t4_FR_0212!$C$1:$E$58,3,FALSE),"Pas de tentative")</f>
        <v>Pas de tentative</v>
      </c>
      <c r="J99" s="12">
        <f>MAX(Tableau1[[#This Row],[FR_1]],Tableau1[[#This Row],[FR_2]],Tableau1[[#This Row],[FR_3]],Tableau1[[#This Row],[FR_4]])</f>
        <v>0</v>
      </c>
      <c r="K99" s="12" t="str" cm="1">
        <f t="array" ref="K99">_xlfn.IFS(Tableau1[[#This Row],[FR]]=0,"Pas de tentative", Tableau1[[#This Row],[FR]]&lt;11,"Pas validé", Tableau1[[#This Row],[FR]]&gt;=11,"Validé")</f>
        <v>Pas de tentative</v>
      </c>
    </row>
    <row r="100" spans="1:11" ht="15.75" hidden="1" x14ac:dyDescent="0.25">
      <c r="A100" s="11" t="s">
        <v>609</v>
      </c>
      <c r="B100" s="10" t="s">
        <v>610</v>
      </c>
      <c r="C100" s="10" t="str">
        <f t="shared" si="1"/>
        <v>ESTIENNEAlienor</v>
      </c>
      <c r="D100" s="10" t="str">
        <f>IFERROR(VLOOKUP(C100,liste_ml!$C$1:$L$121,10,FALSE),"Pas concerné")</f>
        <v>Pas concerné</v>
      </c>
      <c r="E100" s="10" t="str" cm="1">
        <f t="array" ref="E100">_xlfn.IFS(D100="Pas concerné","Pas concerné",D100&gt;=10,"Validé",D100&lt;10,"Pas validé")</f>
        <v>Pas concerné</v>
      </c>
      <c r="F100" s="10" t="str">
        <f>IFERROR(VLOOKUP(C100,t1_FR_0411!$C$1:$E$48,3,FALSE),"Pas de tentative")</f>
        <v>Pas de tentative</v>
      </c>
      <c r="G100" s="12">
        <f>IFERROR(VLOOKUP(C100,t2_FR_1811!$D$1:$E$126,2,FALSE),"Pas de tentative")</f>
        <v>15</v>
      </c>
      <c r="H100" s="12" t="str">
        <f>IFERROR(VLOOKUP(C100,t3_FR_2511!$C$1:$E$103,3,FALSE),"Pas de tentative")</f>
        <v>Pas de tentative</v>
      </c>
      <c r="I100" s="12" t="str">
        <f>IFERROR(VLOOKUP(C100,t4_FR_0212!$C$1:$E$58,3,FALSE),"Pas de tentative")</f>
        <v>Pas de tentative</v>
      </c>
      <c r="J100" s="12">
        <f>MAX(Tableau1[[#This Row],[FR_1]],Tableau1[[#This Row],[FR_2]],Tableau1[[#This Row],[FR_3]],Tableau1[[#This Row],[FR_4]])</f>
        <v>15</v>
      </c>
      <c r="K100" s="12" t="str" cm="1">
        <f t="array" ref="K100">_xlfn.IFS(Tableau1[[#This Row],[FR]]=0,"Pas de tentative", Tableau1[[#This Row],[FR]]&lt;11,"Pas validé", Tableau1[[#This Row],[FR]]&gt;=11,"Validé")</f>
        <v>Validé</v>
      </c>
    </row>
    <row r="101" spans="1:11" ht="15.75" hidden="1" x14ac:dyDescent="0.25">
      <c r="A101" s="11" t="s">
        <v>611</v>
      </c>
      <c r="B101" s="10" t="s">
        <v>612</v>
      </c>
      <c r="C101" s="10" t="str">
        <f t="shared" si="1"/>
        <v>FANSiying</v>
      </c>
      <c r="D101" s="10" t="str">
        <f>IFERROR(VLOOKUP(C101,liste_ml!$C$1:$L$121,10,FALSE),"Pas concerné")</f>
        <v>Pas concerné</v>
      </c>
      <c r="E101" s="10" t="str" cm="1">
        <f t="array" ref="E101">_xlfn.IFS(D101="Pas concerné","Pas concerné",D101&gt;=10,"Validé",D101&lt;10,"Pas validé")</f>
        <v>Pas concerné</v>
      </c>
      <c r="F101" s="10" t="str">
        <f>IFERROR(VLOOKUP(C101,t1_FR_0411!$C$1:$E$48,3,FALSE),"Pas de tentative")</f>
        <v>Pas de tentative</v>
      </c>
      <c r="G101" s="12" t="str">
        <f>IFERROR(VLOOKUP(C101,t2_FR_1811!$D$1:$E$126,2,FALSE),"Pas de tentative")</f>
        <v>Pas de tentative</v>
      </c>
      <c r="H101" s="12">
        <f>IFERROR(VLOOKUP(C101,t3_FR_2511!$C$1:$E$103,3,FALSE),"Pas de tentative")</f>
        <v>11</v>
      </c>
      <c r="I101" s="12" t="str">
        <f>IFERROR(VLOOKUP(C101,t4_FR_0212!$C$1:$E$58,3,FALSE),"Pas de tentative")</f>
        <v>Pas de tentative</v>
      </c>
      <c r="J101" s="12">
        <f>MAX(Tableau1[[#This Row],[FR_1]],Tableau1[[#This Row],[FR_2]],Tableau1[[#This Row],[FR_3]],Tableau1[[#This Row],[FR_4]])</f>
        <v>11</v>
      </c>
      <c r="K101" s="12" t="str" cm="1">
        <f t="array" ref="K101">_xlfn.IFS(Tableau1[[#This Row],[FR]]=0,"Pas de tentative", Tableau1[[#This Row],[FR]]&lt;11,"Pas validé", Tableau1[[#This Row],[FR]]&gt;=11,"Validé")</f>
        <v>Validé</v>
      </c>
    </row>
    <row r="102" spans="1:11" ht="15.75" hidden="1" x14ac:dyDescent="0.25">
      <c r="A102" s="11" t="s">
        <v>493</v>
      </c>
      <c r="B102" s="10" t="s">
        <v>492</v>
      </c>
      <c r="C102" s="10" t="str">
        <f t="shared" si="1"/>
        <v>FATRASBlanche</v>
      </c>
      <c r="D102" s="10" t="str">
        <f>IFERROR(VLOOKUP(C102,liste_ml!$C$1:$L$121,10,FALSE),"Pas concerné")</f>
        <v>Pas concerné</v>
      </c>
      <c r="E102" s="10" t="str" cm="1">
        <f t="array" ref="E102">_xlfn.IFS(D102="Pas concerné","Pas concerné",D102&gt;=10,"Validé",D102&lt;10,"Pas validé")</f>
        <v>Pas concerné</v>
      </c>
      <c r="F102" s="10">
        <f>IFERROR(VLOOKUP(C102,t1_FR_0411!$C$1:$E$48,3,FALSE),"Pas de tentative")</f>
        <v>14.5</v>
      </c>
      <c r="G102" s="12" t="str">
        <f>IFERROR(VLOOKUP(C102,t2_FR_1811!$D$1:$E$126,2,FALSE),"Pas de tentative")</f>
        <v>Pas de tentative</v>
      </c>
      <c r="H102" s="12" t="str">
        <f>IFERROR(VLOOKUP(C102,t3_FR_2511!$C$1:$E$103,3,FALSE),"Pas de tentative")</f>
        <v>Pas de tentative</v>
      </c>
      <c r="I102" s="12" t="str">
        <f>IFERROR(VLOOKUP(C102,t4_FR_0212!$C$1:$E$58,3,FALSE),"Pas de tentative")</f>
        <v>Pas de tentative</v>
      </c>
      <c r="J102" s="12">
        <f>MAX(Tableau1[[#This Row],[FR_1]],Tableau1[[#This Row],[FR_2]],Tableau1[[#This Row],[FR_3]],Tableau1[[#This Row],[FR_4]])</f>
        <v>14.5</v>
      </c>
      <c r="K102" s="12" t="str" cm="1">
        <f t="array" ref="K102">_xlfn.IFS(Tableau1[[#This Row],[FR]]=0,"Pas de tentative", Tableau1[[#This Row],[FR]]&lt;11,"Pas validé", Tableau1[[#This Row],[FR]]&gt;=11,"Validé")</f>
        <v>Validé</v>
      </c>
    </row>
    <row r="103" spans="1:11" ht="15.75" hidden="1" x14ac:dyDescent="0.25">
      <c r="A103" s="11" t="s">
        <v>286</v>
      </c>
      <c r="B103" s="10" t="s">
        <v>285</v>
      </c>
      <c r="C103" s="10" t="str">
        <f t="shared" si="1"/>
        <v>FAUCHERMartin</v>
      </c>
      <c r="D103" s="10" t="str">
        <f>IFERROR(VLOOKUP(C103,liste_ml!$C$1:$L$121,10,FALSE),"Pas concerné")</f>
        <v>Validé</v>
      </c>
      <c r="E103" s="10" t="str" cm="1">
        <f t="array" ref="E103">_xlfn.IFS(D103="Pas concerné","Pas concerné",D103&gt;=10,"Validé",D103&lt;10,"Pas validé")</f>
        <v>Validé</v>
      </c>
      <c r="F103" s="10" t="str">
        <f>IFERROR(VLOOKUP(C103,t1_FR_0411!$C$1:$E$48,3,FALSE),"Pas de tentative")</f>
        <v>Pas de tentative</v>
      </c>
      <c r="G103" s="12">
        <f>IFERROR(VLOOKUP(C103,t2_FR_1811!$D$1:$E$126,2,FALSE),"Pas de tentative")</f>
        <v>20</v>
      </c>
      <c r="H103" s="12" t="str">
        <f>IFERROR(VLOOKUP(C103,t3_FR_2511!$C$1:$E$103,3,FALSE),"Pas de tentative")</f>
        <v>Pas de tentative</v>
      </c>
      <c r="I103" s="12" t="str">
        <f>IFERROR(VLOOKUP(C103,t4_FR_0212!$C$1:$E$58,3,FALSE),"Pas de tentative")</f>
        <v>Pas de tentative</v>
      </c>
      <c r="J103" s="12">
        <f>MAX(Tableau1[[#This Row],[FR_1]],Tableau1[[#This Row],[FR_2]],Tableau1[[#This Row],[FR_3]],Tableau1[[#This Row],[FR_4]])</f>
        <v>20</v>
      </c>
      <c r="K103" s="12" t="str" cm="1">
        <f t="array" ref="K103">_xlfn.IFS(Tableau1[[#This Row],[FR]]=0,"Pas de tentative", Tableau1[[#This Row],[FR]]&lt;11,"Pas validé", Tableau1[[#This Row],[FR]]&gt;=11,"Validé")</f>
        <v>Validé</v>
      </c>
    </row>
    <row r="104" spans="1:11" ht="15.75" hidden="1" x14ac:dyDescent="0.25">
      <c r="A104" s="11" t="s">
        <v>238</v>
      </c>
      <c r="B104" s="10" t="s">
        <v>613</v>
      </c>
      <c r="C104" s="10" t="str">
        <f t="shared" si="1"/>
        <v>FAYOLVictor</v>
      </c>
      <c r="D104" s="10" t="str">
        <f>IFERROR(VLOOKUP(C104,liste_ml!$C$1:$L$121,10,FALSE),"Pas concerné")</f>
        <v>Pas concerné</v>
      </c>
      <c r="E104" s="10" t="str" cm="1">
        <f t="array" ref="E104">_xlfn.IFS(D104="Pas concerné","Pas concerné",D104&gt;=10,"Validé",D104&lt;10,"Pas validé")</f>
        <v>Pas concerné</v>
      </c>
      <c r="F104" s="10" t="str">
        <f>IFERROR(VLOOKUP(C104,t1_FR_0411!$C$1:$E$48,3,FALSE),"Pas de tentative")</f>
        <v>Pas de tentative</v>
      </c>
      <c r="G104" s="12">
        <f>IFERROR(VLOOKUP(C104,t2_FR_1811!$D$1:$E$126,2,FALSE),"Pas de tentative")</f>
        <v>6.5</v>
      </c>
      <c r="H104" s="12">
        <f>IFERROR(VLOOKUP(C104,t3_FR_2511!$C$1:$E$103,3,FALSE),"Pas de tentative")</f>
        <v>11.5</v>
      </c>
      <c r="I104" s="12" t="str">
        <f>IFERROR(VLOOKUP(C104,t4_FR_0212!$C$1:$E$58,3,FALSE),"Pas de tentative")</f>
        <v>Pas de tentative</v>
      </c>
      <c r="J104" s="12">
        <f>MAX(Tableau1[[#This Row],[FR_1]],Tableau1[[#This Row],[FR_2]],Tableau1[[#This Row],[FR_3]],Tableau1[[#This Row],[FR_4]])</f>
        <v>11.5</v>
      </c>
      <c r="K104" s="12" t="str" cm="1">
        <f t="array" ref="K104">_xlfn.IFS(Tableau1[[#This Row],[FR]]=0,"Pas de tentative", Tableau1[[#This Row],[FR]]&lt;11,"Pas validé", Tableau1[[#This Row],[FR]]&gt;=11,"Validé")</f>
        <v>Validé</v>
      </c>
    </row>
    <row r="105" spans="1:11" ht="15.75" hidden="1" x14ac:dyDescent="0.25">
      <c r="A105" s="11" t="s">
        <v>146</v>
      </c>
      <c r="B105" s="10" t="s">
        <v>171</v>
      </c>
      <c r="C105" s="10" t="str">
        <f t="shared" si="1"/>
        <v>FONDMaxime</v>
      </c>
      <c r="D105" s="10" t="str">
        <f>IFERROR(VLOOKUP(C105,liste_ml!$C$1:$L$121,10,FALSE),"Pas concerné")</f>
        <v>Validé</v>
      </c>
      <c r="E105" s="10" t="str" cm="1">
        <f t="array" ref="E105">_xlfn.IFS(D105="Pas concerné","Pas concerné",D105&gt;=10,"Validé",D105&lt;10,"Pas validé")</f>
        <v>Validé</v>
      </c>
      <c r="F105" s="10" t="str">
        <f>IFERROR(VLOOKUP(C105,t1_FR_0411!$C$1:$E$48,3,FALSE),"Pas de tentative")</f>
        <v>Pas de tentative</v>
      </c>
      <c r="G105" s="12" t="str">
        <f>IFERROR(VLOOKUP(C105,t2_FR_1811!$D$1:$E$126,2,FALSE),"Pas de tentative")</f>
        <v>Pas de tentative</v>
      </c>
      <c r="H105" s="12">
        <f>IFERROR(VLOOKUP(C105,t3_FR_2511!$C$1:$E$103,3,FALSE),"Pas de tentative")</f>
        <v>13.5</v>
      </c>
      <c r="I105" s="12" t="str">
        <f>IFERROR(VLOOKUP(C105,t4_FR_0212!$C$1:$E$58,3,FALSE),"Pas de tentative")</f>
        <v>Pas de tentative</v>
      </c>
      <c r="J105" s="12">
        <f>MAX(Tableau1[[#This Row],[FR_1]],Tableau1[[#This Row],[FR_2]],Tableau1[[#This Row],[FR_3]],Tableau1[[#This Row],[FR_4]])</f>
        <v>13.5</v>
      </c>
      <c r="K105" s="12" t="str" cm="1">
        <f t="array" ref="K105">_xlfn.IFS(Tableau1[[#This Row],[FR]]=0,"Pas de tentative", Tableau1[[#This Row],[FR]]&lt;11,"Pas validé", Tableau1[[#This Row],[FR]]&gt;=11,"Validé")</f>
        <v>Validé</v>
      </c>
    </row>
    <row r="106" spans="1:11" ht="15.75" hidden="1" x14ac:dyDescent="0.25">
      <c r="A106" s="11" t="s">
        <v>614</v>
      </c>
      <c r="B106" s="10" t="s">
        <v>615</v>
      </c>
      <c r="C106" s="10" t="str">
        <f t="shared" si="1"/>
        <v>FOULON-DETREZClelia</v>
      </c>
      <c r="D106" s="10" t="str">
        <f>IFERROR(VLOOKUP(C106,liste_ml!$C$1:$L$121,10,FALSE),"Pas concerné")</f>
        <v>Pas concerné</v>
      </c>
      <c r="E106" s="10" t="str" cm="1">
        <f t="array" ref="E106">_xlfn.IFS(D106="Pas concerné","Pas concerné",D106&gt;=10,"Validé",D106&lt;10,"Pas validé")</f>
        <v>Pas concerné</v>
      </c>
      <c r="F106" s="10" t="str">
        <f>IFERROR(VLOOKUP(C106,t1_FR_0411!$C$1:$E$48,3,FALSE),"Pas de tentative")</f>
        <v>Pas de tentative</v>
      </c>
      <c r="G106" s="12">
        <f>IFERROR(VLOOKUP(C106,t2_FR_1811!$D$1:$E$126,2,FALSE),"Pas de tentative")</f>
        <v>12</v>
      </c>
      <c r="H106" s="12" t="str">
        <f>IFERROR(VLOOKUP(C106,t3_FR_2511!$C$1:$E$103,3,FALSE),"Pas de tentative")</f>
        <v>Pas de tentative</v>
      </c>
      <c r="I106" s="12" t="str">
        <f>IFERROR(VLOOKUP(C106,t4_FR_0212!$C$1:$E$58,3,FALSE),"Pas de tentative")</f>
        <v>Pas de tentative</v>
      </c>
      <c r="J106" s="12">
        <f>MAX(Tableau1[[#This Row],[FR_1]],Tableau1[[#This Row],[FR_2]],Tableau1[[#This Row],[FR_3]],Tableau1[[#This Row],[FR_4]])</f>
        <v>12</v>
      </c>
      <c r="K106" s="12" t="str" cm="1">
        <f t="array" ref="K106">_xlfn.IFS(Tableau1[[#This Row],[FR]]=0,"Pas de tentative", Tableau1[[#This Row],[FR]]&lt;11,"Pas validé", Tableau1[[#This Row],[FR]]&gt;=11,"Validé")</f>
        <v>Validé</v>
      </c>
    </row>
    <row r="107" spans="1:11" ht="15.75" hidden="1" x14ac:dyDescent="0.25">
      <c r="A107" s="11" t="s">
        <v>450</v>
      </c>
      <c r="B107" s="10" t="s">
        <v>449</v>
      </c>
      <c r="C107" s="10" t="str">
        <f t="shared" si="1"/>
        <v>FRANCHAISEFlavie</v>
      </c>
      <c r="D107" s="10" t="str">
        <f>IFERROR(VLOOKUP(C107,liste_ml!$C$1:$L$121,10,FALSE),"Pas concerné")</f>
        <v>Pas concerné</v>
      </c>
      <c r="E107" s="10" t="str" cm="1">
        <f t="array" ref="E107">_xlfn.IFS(D107="Pas concerné","Pas concerné",D107&gt;=10,"Validé",D107&lt;10,"Pas validé")</f>
        <v>Pas concerné</v>
      </c>
      <c r="F107" s="10">
        <f>IFERROR(VLOOKUP(C107,t1_FR_0411!$C$1:$E$48,3,FALSE),"Pas de tentative")</f>
        <v>13.5</v>
      </c>
      <c r="G107" s="12" t="str">
        <f>IFERROR(VLOOKUP(C107,t2_FR_1811!$D$1:$E$126,2,FALSE),"Pas de tentative")</f>
        <v>Pas de tentative</v>
      </c>
      <c r="H107" s="12" t="str">
        <f>IFERROR(VLOOKUP(C107,t3_FR_2511!$C$1:$E$103,3,FALSE),"Pas de tentative")</f>
        <v>Pas de tentative</v>
      </c>
      <c r="I107" s="12" t="str">
        <f>IFERROR(VLOOKUP(C107,t4_FR_0212!$C$1:$E$58,3,FALSE),"Pas de tentative")</f>
        <v>Pas de tentative</v>
      </c>
      <c r="J107" s="12">
        <f>MAX(Tableau1[[#This Row],[FR_1]],Tableau1[[#This Row],[FR_2]],Tableau1[[#This Row],[FR_3]],Tableau1[[#This Row],[FR_4]])</f>
        <v>13.5</v>
      </c>
      <c r="K107" s="12" t="str" cm="1">
        <f t="array" ref="K107">_xlfn.IFS(Tableau1[[#This Row],[FR]]=0,"Pas de tentative", Tableau1[[#This Row],[FR]]&lt;11,"Pas validé", Tableau1[[#This Row],[FR]]&gt;=11,"Validé")</f>
        <v>Validé</v>
      </c>
    </row>
    <row r="108" spans="1:11" ht="15.75" hidden="1" x14ac:dyDescent="0.25">
      <c r="A108" s="11" t="s">
        <v>309</v>
      </c>
      <c r="B108" s="10" t="s">
        <v>308</v>
      </c>
      <c r="C108" s="10" t="str">
        <f t="shared" si="1"/>
        <v>FRIBOULETAdrien</v>
      </c>
      <c r="D108" s="10" t="str">
        <f>IFERROR(VLOOKUP(C108,liste_ml!$C$1:$L$121,10,FALSE),"Pas concerné")</f>
        <v>Validé</v>
      </c>
      <c r="E108" s="10" t="str" cm="1">
        <f t="array" ref="E108">_xlfn.IFS(D108="Pas concerné","Pas concerné",D108&gt;=10,"Validé",D108&lt;10,"Pas validé")</f>
        <v>Validé</v>
      </c>
      <c r="F108" s="10" t="str">
        <f>IFERROR(VLOOKUP(C108,t1_FR_0411!$C$1:$E$48,3,FALSE),"Pas de tentative")</f>
        <v>Pas de tentative</v>
      </c>
      <c r="G108" s="12">
        <f>IFERROR(VLOOKUP(C108,t2_FR_1811!$D$1:$E$126,2,FALSE),"Pas de tentative")</f>
        <v>17.5</v>
      </c>
      <c r="H108" s="12" t="str">
        <f>IFERROR(VLOOKUP(C108,t3_FR_2511!$C$1:$E$103,3,FALSE),"Pas de tentative")</f>
        <v>Pas de tentative</v>
      </c>
      <c r="I108" s="12" t="str">
        <f>IFERROR(VLOOKUP(C108,t4_FR_0212!$C$1:$E$58,3,FALSE),"Pas de tentative")</f>
        <v>Pas de tentative</v>
      </c>
      <c r="J108" s="12">
        <f>MAX(Tableau1[[#This Row],[FR_1]],Tableau1[[#This Row],[FR_2]],Tableau1[[#This Row],[FR_3]],Tableau1[[#This Row],[FR_4]])</f>
        <v>17.5</v>
      </c>
      <c r="K108" s="12" t="str" cm="1">
        <f t="array" ref="K108">_xlfn.IFS(Tableau1[[#This Row],[FR]]=0,"Pas de tentative", Tableau1[[#This Row],[FR]]&lt;11,"Pas validé", Tableau1[[#This Row],[FR]]&gt;=11,"Validé")</f>
        <v>Validé</v>
      </c>
    </row>
    <row r="109" spans="1:11" ht="15.75" hidden="1" x14ac:dyDescent="0.25">
      <c r="A109" s="11" t="s">
        <v>616</v>
      </c>
      <c r="B109" s="10" t="s">
        <v>617</v>
      </c>
      <c r="C109" s="10" t="str">
        <f t="shared" si="1"/>
        <v>GAILLARDMaelle</v>
      </c>
      <c r="D109" s="10" t="str">
        <f>IFERROR(VLOOKUP(C109,liste_ml!$C$1:$L$121,10,FALSE),"Pas concerné")</f>
        <v>Pas concerné</v>
      </c>
      <c r="E109" s="10" t="str" cm="1">
        <f t="array" ref="E109">_xlfn.IFS(D109="Pas concerné","Pas concerné",D109&gt;=10,"Validé",D109&lt;10,"Pas validé")</f>
        <v>Pas concerné</v>
      </c>
      <c r="F109" s="10" t="str">
        <f>IFERROR(VLOOKUP(C109,t1_FR_0411!$C$1:$E$48,3,FALSE),"Pas de tentative")</f>
        <v>Pas de tentative</v>
      </c>
      <c r="G109" s="12">
        <f>IFERROR(VLOOKUP(C109,t2_FR_1811!$D$1:$E$126,2,FALSE),"Pas de tentative")</f>
        <v>17</v>
      </c>
      <c r="H109" s="12" t="str">
        <f>IFERROR(VLOOKUP(C109,t3_FR_2511!$C$1:$E$103,3,FALSE),"Pas de tentative")</f>
        <v>Pas de tentative</v>
      </c>
      <c r="I109" s="12" t="str">
        <f>IFERROR(VLOOKUP(C109,t4_FR_0212!$C$1:$E$58,3,FALSE),"Pas de tentative")</f>
        <v>Pas de tentative</v>
      </c>
      <c r="J109" s="12">
        <f>MAX(Tableau1[[#This Row],[FR_1]],Tableau1[[#This Row],[FR_2]],Tableau1[[#This Row],[FR_3]],Tableau1[[#This Row],[FR_4]])</f>
        <v>17</v>
      </c>
      <c r="K109" s="12" t="str" cm="1">
        <f t="array" ref="K109">_xlfn.IFS(Tableau1[[#This Row],[FR]]=0,"Pas de tentative", Tableau1[[#This Row],[FR]]&lt;11,"Pas validé", Tableau1[[#This Row],[FR]]&gt;=11,"Validé")</f>
        <v>Validé</v>
      </c>
    </row>
    <row r="110" spans="1:11" ht="15.75" hidden="1" x14ac:dyDescent="0.25">
      <c r="A110" s="11" t="s">
        <v>306</v>
      </c>
      <c r="B110" s="10" t="s">
        <v>618</v>
      </c>
      <c r="C110" s="10" t="str">
        <f t="shared" si="1"/>
        <v>GAILLARD DE SAINT GERMAINLouis</v>
      </c>
      <c r="D110" s="10" t="str">
        <f>IFERROR(VLOOKUP(C110,liste_ml!$C$1:$L$121,10,FALSE),"Pas concerné")</f>
        <v>Pas concerné</v>
      </c>
      <c r="E110" s="10" t="str" cm="1">
        <f t="array" ref="E110">_xlfn.IFS(D110="Pas concerné","Pas concerné",D110&gt;=10,"Validé",D110&lt;10,"Pas validé")</f>
        <v>Pas concerné</v>
      </c>
      <c r="F110" s="10" t="str">
        <f>IFERROR(VLOOKUP(C110,t1_FR_0411!$C$1:$E$48,3,FALSE),"Pas de tentative")</f>
        <v>Pas de tentative</v>
      </c>
      <c r="G110" s="12" t="str">
        <f>IFERROR(VLOOKUP(C110,t2_FR_1811!$D$1:$E$126,2,FALSE),"Pas de tentative")</f>
        <v>Pas de tentative</v>
      </c>
      <c r="H110" s="12">
        <f>IFERROR(VLOOKUP(C110,t3_FR_2511!$C$1:$E$103,3,FALSE),"Pas de tentative")</f>
        <v>12</v>
      </c>
      <c r="I110" s="12" t="str">
        <f>IFERROR(VLOOKUP(C110,t4_FR_0212!$C$1:$E$58,3,FALSE),"Pas de tentative")</f>
        <v>Pas de tentative</v>
      </c>
      <c r="J110" s="12">
        <f>MAX(Tableau1[[#This Row],[FR_1]],Tableau1[[#This Row],[FR_2]],Tableau1[[#This Row],[FR_3]],Tableau1[[#This Row],[FR_4]])</f>
        <v>12</v>
      </c>
      <c r="K110" s="12" t="str" cm="1">
        <f t="array" ref="K110">_xlfn.IFS(Tableau1[[#This Row],[FR]]=0,"Pas de tentative", Tableau1[[#This Row],[FR]]&lt;11,"Pas validé", Tableau1[[#This Row],[FR]]&gt;=11,"Validé")</f>
        <v>Validé</v>
      </c>
    </row>
    <row r="111" spans="1:11" ht="15.75" hidden="1" x14ac:dyDescent="0.25">
      <c r="A111" s="11" t="s">
        <v>77</v>
      </c>
      <c r="B111" s="10" t="s">
        <v>619</v>
      </c>
      <c r="C111" s="10" t="str">
        <f t="shared" si="1"/>
        <v>GAMBIERJuliette</v>
      </c>
      <c r="D111" s="10" t="str">
        <f>IFERROR(VLOOKUP(C111,liste_ml!$C$1:$L$121,10,FALSE),"Pas concerné")</f>
        <v>Pas concerné</v>
      </c>
      <c r="E111" s="10" t="str" cm="1">
        <f t="array" ref="E111">_xlfn.IFS(D111="Pas concerné","Pas concerné",D111&gt;=10,"Validé",D111&lt;10,"Pas validé")</f>
        <v>Pas concerné</v>
      </c>
      <c r="F111" s="10" t="str">
        <f>IFERROR(VLOOKUP(C111,t1_FR_0411!$C$1:$E$48,3,FALSE),"Pas de tentative")</f>
        <v>Pas de tentative</v>
      </c>
      <c r="G111" s="12">
        <f>IFERROR(VLOOKUP(C111,t2_FR_1811!$D$1:$E$126,2,FALSE),"Pas de tentative")</f>
        <v>17.5</v>
      </c>
      <c r="H111" s="12" t="str">
        <f>IFERROR(VLOOKUP(C111,t3_FR_2511!$C$1:$E$103,3,FALSE),"Pas de tentative")</f>
        <v>Pas de tentative</v>
      </c>
      <c r="I111" s="12" t="str">
        <f>IFERROR(VLOOKUP(C111,t4_FR_0212!$C$1:$E$58,3,FALSE),"Pas de tentative")</f>
        <v>Pas de tentative</v>
      </c>
      <c r="J111" s="12">
        <f>MAX(Tableau1[[#This Row],[FR_1]],Tableau1[[#This Row],[FR_2]],Tableau1[[#This Row],[FR_3]],Tableau1[[#This Row],[FR_4]])</f>
        <v>17.5</v>
      </c>
      <c r="K111" s="12" t="str" cm="1">
        <f t="array" ref="K111">_xlfn.IFS(Tableau1[[#This Row],[FR]]=0,"Pas de tentative", Tableau1[[#This Row],[FR]]&lt;11,"Pas validé", Tableau1[[#This Row],[FR]]&gt;=11,"Validé")</f>
        <v>Validé</v>
      </c>
    </row>
    <row r="112" spans="1:11" ht="15.75" hidden="1" x14ac:dyDescent="0.25">
      <c r="A112" s="11" t="s">
        <v>301</v>
      </c>
      <c r="B112" s="10" t="s">
        <v>300</v>
      </c>
      <c r="C112" s="10" t="str">
        <f t="shared" si="1"/>
        <v>GANGNITOCassandre</v>
      </c>
      <c r="D112" s="10" t="str">
        <f>IFERROR(VLOOKUP(C112,liste_ml!$C$1:$L$121,10,FALSE),"Pas concerné")</f>
        <v>Validé</v>
      </c>
      <c r="E112" s="10" t="str" cm="1">
        <f t="array" ref="E112">_xlfn.IFS(D112="Pas concerné","Pas concerné",D112&gt;=10,"Validé",D112&lt;10,"Pas validé")</f>
        <v>Validé</v>
      </c>
      <c r="F112" s="10" t="str">
        <f>IFERROR(VLOOKUP(C112,t1_FR_0411!$C$1:$E$48,3,FALSE),"Pas de tentative")</f>
        <v>Pas de tentative</v>
      </c>
      <c r="G112" s="12" t="str">
        <f>IFERROR(VLOOKUP(C112,t2_FR_1811!$D$1:$E$126,2,FALSE),"Pas de tentative")</f>
        <v>Pas de tentative</v>
      </c>
      <c r="H112" s="12" t="str">
        <f>IFERROR(VLOOKUP(C112,t3_FR_2511!$C$1:$E$103,3,FALSE),"Pas de tentative")</f>
        <v>Pas de tentative</v>
      </c>
      <c r="I112" s="12">
        <f>IFERROR(VLOOKUP(C112,t4_FR_0212!$C$1:$E$58,3,FALSE),"Pas de tentative")</f>
        <v>6</v>
      </c>
      <c r="J112" s="12">
        <f>MAX(Tableau1[[#This Row],[FR_1]],Tableau1[[#This Row],[FR_2]],Tableau1[[#This Row],[FR_3]],Tableau1[[#This Row],[FR_4]])</f>
        <v>6</v>
      </c>
      <c r="K112" s="12" t="str" cm="1">
        <f t="array" ref="K112">_xlfn.IFS(Tableau1[[#This Row],[FR]]=0,"Pas de tentative", Tableau1[[#This Row],[FR]]&lt;11,"Pas validé", Tableau1[[#This Row],[FR]]&gt;=11,"Validé")</f>
        <v>Pas validé</v>
      </c>
    </row>
    <row r="113" spans="1:11" ht="15.75" hidden="1" x14ac:dyDescent="0.25">
      <c r="A113" s="11" t="s">
        <v>74</v>
      </c>
      <c r="B113" s="10" t="s">
        <v>620</v>
      </c>
      <c r="C113" s="10" t="str">
        <f t="shared" si="1"/>
        <v>GARNERYLucie</v>
      </c>
      <c r="D113" s="10" t="str">
        <f>IFERROR(VLOOKUP(C113,liste_ml!$C$1:$L$121,10,FALSE),"Pas concerné")</f>
        <v>Pas concerné</v>
      </c>
      <c r="E113" s="10" t="str" cm="1">
        <f t="array" ref="E113">_xlfn.IFS(D113="Pas concerné","Pas concerné",D113&gt;=10,"Validé",D113&lt;10,"Pas validé")</f>
        <v>Pas concerné</v>
      </c>
      <c r="F113" s="10" t="str">
        <f>IFERROR(VLOOKUP(C113,t1_FR_0411!$C$1:$E$48,3,FALSE),"Pas de tentative")</f>
        <v>Pas de tentative</v>
      </c>
      <c r="G113" s="12">
        <f>IFERROR(VLOOKUP(C113,t2_FR_1811!$D$1:$E$126,2,FALSE),"Pas de tentative")</f>
        <v>9</v>
      </c>
      <c r="H113" s="12">
        <f>IFERROR(VLOOKUP(C113,t3_FR_2511!$C$1:$E$103,3,FALSE),"Pas de tentative")</f>
        <v>14.5</v>
      </c>
      <c r="I113" s="12" t="str">
        <f>IFERROR(VLOOKUP(C113,t4_FR_0212!$C$1:$E$58,3,FALSE),"Pas de tentative")</f>
        <v>Pas de tentative</v>
      </c>
      <c r="J113" s="12">
        <f>MAX(Tableau1[[#This Row],[FR_1]],Tableau1[[#This Row],[FR_2]],Tableau1[[#This Row],[FR_3]],Tableau1[[#This Row],[FR_4]])</f>
        <v>14.5</v>
      </c>
      <c r="K113" s="12" t="str" cm="1">
        <f t="array" ref="K113">_xlfn.IFS(Tableau1[[#This Row],[FR]]=0,"Pas de tentative", Tableau1[[#This Row],[FR]]&lt;11,"Pas validé", Tableau1[[#This Row],[FR]]&gt;=11,"Validé")</f>
        <v>Validé</v>
      </c>
    </row>
    <row r="114" spans="1:11" ht="15.75" hidden="1" x14ac:dyDescent="0.25">
      <c r="A114" s="11" t="s">
        <v>221</v>
      </c>
      <c r="B114" s="10" t="s">
        <v>220</v>
      </c>
      <c r="C114" s="10" t="str">
        <f t="shared" si="1"/>
        <v>GARROTMathis</v>
      </c>
      <c r="D114" s="10" t="str">
        <f>IFERROR(VLOOKUP(C114,liste_ml!$C$1:$L$121,10,FALSE),"Pas concerné")</f>
        <v>Validé</v>
      </c>
      <c r="E114" s="10" t="str" cm="1">
        <f t="array" ref="E114">_xlfn.IFS(D114="Pas concerné","Pas concerné",D114&gt;=10,"Validé",D114&lt;10,"Pas validé")</f>
        <v>Validé</v>
      </c>
      <c r="F114" s="10" t="str">
        <f>IFERROR(VLOOKUP(C114,t1_FR_0411!$C$1:$E$48,3,FALSE),"Pas de tentative")</f>
        <v>Pas de tentative</v>
      </c>
      <c r="G114" s="12">
        <f>IFERROR(VLOOKUP(C114,t2_FR_1811!$D$1:$E$126,2,FALSE),"Pas de tentative")</f>
        <v>2.5</v>
      </c>
      <c r="H114" s="12">
        <f>IFERROR(VLOOKUP(C114,t3_FR_2511!$C$1:$E$103,3,FALSE),"Pas de tentative")</f>
        <v>11.5</v>
      </c>
      <c r="I114" s="12" t="str">
        <f>IFERROR(VLOOKUP(C114,t4_FR_0212!$C$1:$E$58,3,FALSE),"Pas de tentative")</f>
        <v>Pas de tentative</v>
      </c>
      <c r="J114" s="12">
        <f>MAX(Tableau1[[#This Row],[FR_1]],Tableau1[[#This Row],[FR_2]],Tableau1[[#This Row],[FR_3]],Tableau1[[#This Row],[FR_4]])</f>
        <v>11.5</v>
      </c>
      <c r="K114" s="12" t="str" cm="1">
        <f t="array" ref="K114">_xlfn.IFS(Tableau1[[#This Row],[FR]]=0,"Pas de tentative", Tableau1[[#This Row],[FR]]&lt;11,"Pas validé", Tableau1[[#This Row],[FR]]&gt;=11,"Validé")</f>
        <v>Validé</v>
      </c>
    </row>
    <row r="115" spans="1:11" ht="15.75" hidden="1" x14ac:dyDescent="0.25">
      <c r="A115" s="11" t="s">
        <v>149</v>
      </c>
      <c r="B115" s="10" t="s">
        <v>513</v>
      </c>
      <c r="C115" s="10" t="str">
        <f t="shared" si="1"/>
        <v>GASPARDOLouise</v>
      </c>
      <c r="D115" s="10" t="str">
        <f>IFERROR(VLOOKUP(C115,liste_ml!$C$1:$L$121,10,FALSE),"Pas concerné")</f>
        <v>Pas concerné</v>
      </c>
      <c r="E115" s="10" t="str" cm="1">
        <f t="array" ref="E115">_xlfn.IFS(D115="Pas concerné","Pas concerné",D115&gt;=10,"Validé",D115&lt;10,"Pas validé")</f>
        <v>Pas concerné</v>
      </c>
      <c r="F115" s="10">
        <f>IFERROR(VLOOKUP(C115,t1_FR_0411!$C$1:$E$48,3,FALSE),"Pas de tentative")</f>
        <v>17.5</v>
      </c>
      <c r="G115" s="12" t="str">
        <f>IFERROR(VLOOKUP(C115,t2_FR_1811!$D$1:$E$126,2,FALSE),"Pas de tentative")</f>
        <v>Pas de tentative</v>
      </c>
      <c r="H115" s="12" t="str">
        <f>IFERROR(VLOOKUP(C115,t3_FR_2511!$C$1:$E$103,3,FALSE),"Pas de tentative")</f>
        <v>Pas de tentative</v>
      </c>
      <c r="I115" s="12" t="str">
        <f>IFERROR(VLOOKUP(C115,t4_FR_0212!$C$1:$E$58,3,FALSE),"Pas de tentative")</f>
        <v>Pas de tentative</v>
      </c>
      <c r="J115" s="12">
        <f>MAX(Tableau1[[#This Row],[FR_1]],Tableau1[[#This Row],[FR_2]],Tableau1[[#This Row],[FR_3]],Tableau1[[#This Row],[FR_4]])</f>
        <v>17.5</v>
      </c>
      <c r="K115" s="12" t="str" cm="1">
        <f t="array" ref="K115">_xlfn.IFS(Tableau1[[#This Row],[FR]]=0,"Pas de tentative", Tableau1[[#This Row],[FR]]&lt;11,"Pas validé", Tableau1[[#This Row],[FR]]&gt;=11,"Validé")</f>
        <v>Validé</v>
      </c>
    </row>
    <row r="116" spans="1:11" ht="15.75" hidden="1" x14ac:dyDescent="0.25">
      <c r="A116" s="11" t="s">
        <v>146</v>
      </c>
      <c r="B116" s="10" t="s">
        <v>169</v>
      </c>
      <c r="C116" s="10" t="str">
        <f t="shared" si="1"/>
        <v>GAVOISMaxime</v>
      </c>
      <c r="D116" s="10" t="str">
        <f>IFERROR(VLOOKUP(C116,liste_ml!$C$1:$L$121,10,FALSE),"Pas concerné")</f>
        <v>Validé</v>
      </c>
      <c r="E116" s="10" t="str" cm="1">
        <f t="array" ref="E116">_xlfn.IFS(D116="Pas concerné","Pas concerné",D116&gt;=10,"Validé",D116&lt;10,"Pas validé")</f>
        <v>Validé</v>
      </c>
      <c r="F116" s="10" t="str">
        <f>IFERROR(VLOOKUP(C116,t1_FR_0411!$C$1:$E$48,3,FALSE),"Pas de tentative")</f>
        <v>Pas de tentative</v>
      </c>
      <c r="G116" s="12" t="str">
        <f>IFERROR(VLOOKUP(C116,t2_FR_1811!$D$1:$E$126,2,FALSE),"Pas de tentative")</f>
        <v>Pas de tentative</v>
      </c>
      <c r="H116" s="12" t="str">
        <f>IFERROR(VLOOKUP(C116,t3_FR_2511!$C$1:$E$103,3,FALSE),"Pas de tentative")</f>
        <v>Pas de tentative</v>
      </c>
      <c r="I116" s="12" t="str">
        <f>IFERROR(VLOOKUP(C116,t4_FR_0212!$C$1:$E$58,3,FALSE),"Pas de tentative")</f>
        <v>Pas de tentative</v>
      </c>
      <c r="J116" s="12">
        <f>MAX(Tableau1[[#This Row],[FR_1]],Tableau1[[#This Row],[FR_2]],Tableau1[[#This Row],[FR_3]],Tableau1[[#This Row],[FR_4]])</f>
        <v>0</v>
      </c>
      <c r="K116" s="12" t="str" cm="1">
        <f t="array" ref="K116">_xlfn.IFS(Tableau1[[#This Row],[FR]]=0,"Pas de tentative", Tableau1[[#This Row],[FR]]&lt;11,"Pas validé", Tableau1[[#This Row],[FR]]&gt;=11,"Validé")</f>
        <v>Pas de tentative</v>
      </c>
    </row>
    <row r="117" spans="1:11" ht="15.75" hidden="1" x14ac:dyDescent="0.25">
      <c r="A117" s="11" t="s">
        <v>621</v>
      </c>
      <c r="B117" s="10" t="s">
        <v>622</v>
      </c>
      <c r="C117" s="10" t="str">
        <f t="shared" si="1"/>
        <v>GAY-BOISSIER-DESCOMBESAnoa</v>
      </c>
      <c r="D117" s="10" t="str">
        <f>IFERROR(VLOOKUP(C117,liste_ml!$C$1:$L$121,10,FALSE),"Pas concerné")</f>
        <v>Pas concerné</v>
      </c>
      <c r="E117" s="10" t="str" cm="1">
        <f t="array" ref="E117">_xlfn.IFS(D117="Pas concerné","Pas concerné",D117&gt;=10,"Validé",D117&lt;10,"Pas validé")</f>
        <v>Pas concerné</v>
      </c>
      <c r="F117" s="10" t="str">
        <f>IFERROR(VLOOKUP(C117,t1_FR_0411!$C$1:$E$48,3,FALSE),"Pas de tentative")</f>
        <v>Pas de tentative</v>
      </c>
      <c r="G117" s="12" t="str">
        <f>IFERROR(VLOOKUP(C117,t2_FR_1811!$D$1:$E$126,2,FALSE),"Pas de tentative")</f>
        <v>Pas de tentative</v>
      </c>
      <c r="H117" s="12">
        <f>IFERROR(VLOOKUP(C117,t3_FR_2511!$C$1:$E$103,3,FALSE),"Pas de tentative")</f>
        <v>9</v>
      </c>
      <c r="I117" s="12">
        <f>IFERROR(VLOOKUP(C117,t4_FR_0212!$C$1:$E$58,3,FALSE),"Pas de tentative")</f>
        <v>8.5</v>
      </c>
      <c r="J117" s="12">
        <f>MAX(Tableau1[[#This Row],[FR_1]],Tableau1[[#This Row],[FR_2]],Tableau1[[#This Row],[FR_3]],Tableau1[[#This Row],[FR_4]])</f>
        <v>9</v>
      </c>
      <c r="K117" s="12" t="str" cm="1">
        <f t="array" ref="K117">_xlfn.IFS(Tableau1[[#This Row],[FR]]=0,"Pas de tentative", Tableau1[[#This Row],[FR]]&lt;11,"Pas validé", Tableau1[[#This Row],[FR]]&gt;=11,"Validé")</f>
        <v>Pas validé</v>
      </c>
    </row>
    <row r="118" spans="1:11" ht="15.75" hidden="1" x14ac:dyDescent="0.25">
      <c r="A118" s="11" t="s">
        <v>623</v>
      </c>
      <c r="B118" s="10" t="s">
        <v>624</v>
      </c>
      <c r="C118" s="10" t="str">
        <f t="shared" si="1"/>
        <v>GEATJosselyn</v>
      </c>
      <c r="D118" s="10" t="str">
        <f>IFERROR(VLOOKUP(C118,liste_ml!$C$1:$L$121,10,FALSE),"Pas concerné")</f>
        <v>Pas concerné</v>
      </c>
      <c r="E118" s="10" t="str" cm="1">
        <f t="array" ref="E118">_xlfn.IFS(D118="Pas concerné","Pas concerné",D118&gt;=10,"Validé",D118&lt;10,"Pas validé")</f>
        <v>Pas concerné</v>
      </c>
      <c r="F118" s="10" t="str">
        <f>IFERROR(VLOOKUP(C118,t1_FR_0411!$C$1:$E$48,3,FALSE),"Pas de tentative")</f>
        <v>Pas de tentative</v>
      </c>
      <c r="G118" s="12" t="str">
        <f>IFERROR(VLOOKUP(C118,t2_FR_1811!$D$1:$E$126,2,FALSE),"Pas de tentative")</f>
        <v>Pas de tentative</v>
      </c>
      <c r="H118" s="12">
        <f>IFERROR(VLOOKUP(C118,t3_FR_2511!$C$1:$E$103,3,FALSE),"Pas de tentative")</f>
        <v>13.5</v>
      </c>
      <c r="I118" s="12" t="str">
        <f>IFERROR(VLOOKUP(C118,t4_FR_0212!$C$1:$E$58,3,FALSE),"Pas de tentative")</f>
        <v>Pas de tentative</v>
      </c>
      <c r="J118" s="12">
        <f>MAX(Tableau1[[#This Row],[FR_1]],Tableau1[[#This Row],[FR_2]],Tableau1[[#This Row],[FR_3]],Tableau1[[#This Row],[FR_4]])</f>
        <v>13.5</v>
      </c>
      <c r="K118" s="12" t="str" cm="1">
        <f t="array" ref="K118">_xlfn.IFS(Tableau1[[#This Row],[FR]]=0,"Pas de tentative", Tableau1[[#This Row],[FR]]&lt;11,"Pas validé", Tableau1[[#This Row],[FR]]&gt;=11,"Validé")</f>
        <v>Validé</v>
      </c>
    </row>
    <row r="119" spans="1:11" ht="15.75" hidden="1" x14ac:dyDescent="0.25">
      <c r="A119" s="11" t="s">
        <v>450</v>
      </c>
      <c r="B119" s="10" t="s">
        <v>625</v>
      </c>
      <c r="C119" s="10" t="str">
        <f t="shared" si="1"/>
        <v>GENTIENFlavie</v>
      </c>
      <c r="D119" s="10" t="str">
        <f>IFERROR(VLOOKUP(C119,liste_ml!$C$1:$L$121,10,FALSE),"Pas concerné")</f>
        <v>Pas concerné</v>
      </c>
      <c r="E119" s="10" t="str" cm="1">
        <f t="array" ref="E119">_xlfn.IFS(D119="Pas concerné","Pas concerné",D119&gt;=10,"Validé",D119&lt;10,"Pas validé")</f>
        <v>Pas concerné</v>
      </c>
      <c r="F119" s="10" t="str">
        <f>IFERROR(VLOOKUP(C119,t1_FR_0411!$C$1:$E$48,3,FALSE),"Pas de tentative")</f>
        <v>Pas de tentative</v>
      </c>
      <c r="G119" s="12">
        <f>IFERROR(VLOOKUP(C119,t2_FR_1811!$D$1:$E$126,2,FALSE),"Pas de tentative")</f>
        <v>9</v>
      </c>
      <c r="H119" s="12">
        <f>IFERROR(VLOOKUP(C119,t3_FR_2511!$C$1:$E$103,3,FALSE),"Pas de tentative")</f>
        <v>6</v>
      </c>
      <c r="I119" s="12">
        <f>IFERROR(VLOOKUP(C119,t4_FR_0212!$C$1:$E$58,3,FALSE),"Pas de tentative")</f>
        <v>11</v>
      </c>
      <c r="J119" s="12">
        <f>MAX(Tableau1[[#This Row],[FR_1]],Tableau1[[#This Row],[FR_2]],Tableau1[[#This Row],[FR_3]],Tableau1[[#This Row],[FR_4]])</f>
        <v>11</v>
      </c>
      <c r="K119" s="12" t="str" cm="1">
        <f t="array" ref="K119">_xlfn.IFS(Tableau1[[#This Row],[FR]]=0,"Pas de tentative", Tableau1[[#This Row],[FR]]&lt;11,"Pas validé", Tableau1[[#This Row],[FR]]&gt;=11,"Validé")</f>
        <v>Validé</v>
      </c>
    </row>
    <row r="120" spans="1:11" ht="15.75" hidden="1" x14ac:dyDescent="0.25">
      <c r="A120" s="11" t="s">
        <v>626</v>
      </c>
      <c r="B120" s="10" t="s">
        <v>627</v>
      </c>
      <c r="C120" s="10" t="str">
        <f t="shared" si="1"/>
        <v>GIBERTGarance</v>
      </c>
      <c r="D120" s="10" t="str">
        <f>IFERROR(VLOOKUP(C120,liste_ml!$C$1:$L$121,10,FALSE),"Pas concerné")</f>
        <v>Pas concerné</v>
      </c>
      <c r="E120" s="10" t="str" cm="1">
        <f t="array" ref="E120">_xlfn.IFS(D120="Pas concerné","Pas concerné",D120&gt;=10,"Validé",D120&lt;10,"Pas validé")</f>
        <v>Pas concerné</v>
      </c>
      <c r="F120" s="10" t="str">
        <f>IFERROR(VLOOKUP(C120,t1_FR_0411!$C$1:$E$48,3,FALSE),"Pas de tentative")</f>
        <v>Pas de tentative</v>
      </c>
      <c r="G120" s="12" t="str">
        <f>IFERROR(VLOOKUP(C120,t2_FR_1811!$D$1:$E$126,2,FALSE),"Pas de tentative")</f>
        <v>Pas de tentative</v>
      </c>
      <c r="H120" s="12" t="str">
        <f>IFERROR(VLOOKUP(C120,t3_FR_2511!$C$1:$E$103,3,FALSE),"Pas de tentative")</f>
        <v>Pas de tentative</v>
      </c>
      <c r="I120" s="12">
        <f>IFERROR(VLOOKUP(C120,t4_FR_0212!$C$1:$E$58,3,FALSE),"Pas de tentative")</f>
        <v>0</v>
      </c>
      <c r="J120" s="12">
        <f>MAX(Tableau1[[#This Row],[FR_1]],Tableau1[[#This Row],[FR_2]],Tableau1[[#This Row],[FR_3]],Tableau1[[#This Row],[FR_4]])</f>
        <v>0</v>
      </c>
      <c r="K120" s="12" t="str" cm="1">
        <f t="array" ref="K120">_xlfn.IFS(Tableau1[[#This Row],[FR]]=0,"Pas de tentative", Tableau1[[#This Row],[FR]]&lt;11,"Pas validé", Tableau1[[#This Row],[FR]]&gt;=11,"Validé")</f>
        <v>Pas de tentative</v>
      </c>
    </row>
    <row r="121" spans="1:11" ht="15.75" hidden="1" x14ac:dyDescent="0.25">
      <c r="A121" s="11" t="s">
        <v>149</v>
      </c>
      <c r="B121" s="10" t="s">
        <v>628</v>
      </c>
      <c r="C121" s="10" t="str">
        <f t="shared" si="1"/>
        <v>GIBRATLouise</v>
      </c>
      <c r="D121" s="10" t="str">
        <f>IFERROR(VLOOKUP(C121,liste_ml!$C$1:$L$121,10,FALSE),"Pas concerné")</f>
        <v>Pas concerné</v>
      </c>
      <c r="E121" s="10" t="str" cm="1">
        <f t="array" ref="E121">_xlfn.IFS(D121="Pas concerné","Pas concerné",D121&gt;=10,"Validé",D121&lt;10,"Pas validé")</f>
        <v>Pas concerné</v>
      </c>
      <c r="F121" s="10" t="str">
        <f>IFERROR(VLOOKUP(C121,t1_FR_0411!$C$1:$E$48,3,FALSE),"Pas de tentative")</f>
        <v>Pas de tentative</v>
      </c>
      <c r="G121" s="12">
        <f>IFERROR(VLOOKUP(C121,t2_FR_1811!$D$1:$E$126,2,FALSE),"Pas de tentative")</f>
        <v>5.5</v>
      </c>
      <c r="H121" s="12">
        <f>IFERROR(VLOOKUP(C121,t3_FR_2511!$C$1:$E$103,3,FALSE),"Pas de tentative")</f>
        <v>6</v>
      </c>
      <c r="I121" s="12">
        <f>IFERROR(VLOOKUP(C121,t4_FR_0212!$C$1:$E$58,3,FALSE),"Pas de tentative")</f>
        <v>14.5</v>
      </c>
      <c r="J121" s="12">
        <f>MAX(Tableau1[[#This Row],[FR_1]],Tableau1[[#This Row],[FR_2]],Tableau1[[#This Row],[FR_3]],Tableau1[[#This Row],[FR_4]])</f>
        <v>14.5</v>
      </c>
      <c r="K121" s="12" t="str" cm="1">
        <f t="array" ref="K121">_xlfn.IFS(Tableau1[[#This Row],[FR]]=0,"Pas de tentative", Tableau1[[#This Row],[FR]]&lt;11,"Pas validé", Tableau1[[#This Row],[FR]]&gt;=11,"Validé")</f>
        <v>Validé</v>
      </c>
    </row>
    <row r="122" spans="1:11" ht="15.75" hidden="1" x14ac:dyDescent="0.25">
      <c r="A122" s="11" t="s">
        <v>629</v>
      </c>
      <c r="B122" s="10" t="s">
        <v>630</v>
      </c>
      <c r="C122" s="10" t="str">
        <f t="shared" si="1"/>
        <v>GODEBERTBrice</v>
      </c>
      <c r="D122" s="10" t="str">
        <f>IFERROR(VLOOKUP(C122,liste_ml!$C$1:$L$121,10,FALSE),"Pas concerné")</f>
        <v>Pas concerné</v>
      </c>
      <c r="E122" s="10" t="str" cm="1">
        <f t="array" ref="E122">_xlfn.IFS(D122="Pas concerné","Pas concerné",D122&gt;=10,"Validé",D122&lt;10,"Pas validé")</f>
        <v>Pas concerné</v>
      </c>
      <c r="F122" s="10" t="str">
        <f>IFERROR(VLOOKUP(C122,t1_FR_0411!$C$1:$E$48,3,FALSE),"Pas de tentative")</f>
        <v>Pas de tentative</v>
      </c>
      <c r="G122" s="12" t="str">
        <f>IFERROR(VLOOKUP(C122,t2_FR_1811!$D$1:$E$126,2,FALSE),"Pas de tentative")</f>
        <v>Pas de tentative</v>
      </c>
      <c r="H122" s="12">
        <f>IFERROR(VLOOKUP(C122,t3_FR_2511!$C$1:$E$103,3,FALSE),"Pas de tentative")</f>
        <v>5.5</v>
      </c>
      <c r="I122" s="12">
        <f>IFERROR(VLOOKUP(C122,t4_FR_0212!$C$1:$E$58,3,FALSE),"Pas de tentative")</f>
        <v>9</v>
      </c>
      <c r="J122" s="12">
        <f>MAX(Tableau1[[#This Row],[FR_1]],Tableau1[[#This Row],[FR_2]],Tableau1[[#This Row],[FR_3]],Tableau1[[#This Row],[FR_4]])</f>
        <v>9</v>
      </c>
      <c r="K122" s="12" t="str" cm="1">
        <f t="array" ref="K122">_xlfn.IFS(Tableau1[[#This Row],[FR]]=0,"Pas de tentative", Tableau1[[#This Row],[FR]]&lt;11,"Pas validé", Tableau1[[#This Row],[FR]]&gt;=11,"Validé")</f>
        <v>Pas validé</v>
      </c>
    </row>
    <row r="123" spans="1:11" ht="15.75" hidden="1" x14ac:dyDescent="0.25">
      <c r="A123" s="11" t="s">
        <v>631</v>
      </c>
      <c r="B123" s="10" t="s">
        <v>632</v>
      </c>
      <c r="C123" s="10" t="str">
        <f t="shared" si="1"/>
        <v>GONARDJohan</v>
      </c>
      <c r="D123" s="10" t="str">
        <f>IFERROR(VLOOKUP(C123,liste_ml!$C$1:$L$121,10,FALSE),"Pas concerné")</f>
        <v>Pas concerné</v>
      </c>
      <c r="E123" s="10" t="str" cm="1">
        <f t="array" ref="E123">_xlfn.IFS(D123="Pas concerné","Pas concerné",D123&gt;=10,"Validé",D123&lt;10,"Pas validé")</f>
        <v>Pas concerné</v>
      </c>
      <c r="F123" s="10" t="str">
        <f>IFERROR(VLOOKUP(C123,t1_FR_0411!$C$1:$E$48,3,FALSE),"Pas de tentative")</f>
        <v>Pas de tentative</v>
      </c>
      <c r="G123" s="12" t="str">
        <f>IFERROR(VLOOKUP(C123,t2_FR_1811!$D$1:$E$126,2,FALSE),"Pas de tentative")</f>
        <v>Pas de tentative</v>
      </c>
      <c r="H123" s="12" t="str">
        <f>IFERROR(VLOOKUP(C123,t3_FR_2511!$C$1:$E$103,3,FALSE),"Pas de tentative")</f>
        <v>Pas de tentative</v>
      </c>
      <c r="I123" s="12" t="str">
        <f>IFERROR(VLOOKUP(C123,t4_FR_0212!$C$1:$E$58,3,FALSE),"Pas de tentative")</f>
        <v>Pas de tentative</v>
      </c>
      <c r="J123" s="12">
        <f>MAX(Tableau1[[#This Row],[FR_1]],Tableau1[[#This Row],[FR_2]],Tableau1[[#This Row],[FR_3]],Tableau1[[#This Row],[FR_4]])</f>
        <v>0</v>
      </c>
      <c r="K123" s="12" t="str" cm="1">
        <f t="array" ref="K123">_xlfn.IFS(Tableau1[[#This Row],[FR]]=0,"Pas de tentative", Tableau1[[#This Row],[FR]]&lt;11,"Pas validé", Tableau1[[#This Row],[FR]]&gt;=11,"Validé")</f>
        <v>Pas de tentative</v>
      </c>
    </row>
    <row r="124" spans="1:11" ht="15.75" hidden="1" x14ac:dyDescent="0.25">
      <c r="A124" s="11" t="s">
        <v>633</v>
      </c>
      <c r="B124" s="10" t="s">
        <v>634</v>
      </c>
      <c r="C124" s="10" t="str">
        <f t="shared" si="1"/>
        <v>GONONYoan</v>
      </c>
      <c r="D124" s="10" t="str">
        <f>IFERROR(VLOOKUP(C124,liste_ml!$C$1:$L$121,10,FALSE),"Pas concerné")</f>
        <v>Pas concerné</v>
      </c>
      <c r="E124" s="10" t="str" cm="1">
        <f t="array" ref="E124">_xlfn.IFS(D124="Pas concerné","Pas concerné",D124&gt;=10,"Validé",D124&lt;10,"Pas validé")</f>
        <v>Pas concerné</v>
      </c>
      <c r="F124" s="10" t="str">
        <f>IFERROR(VLOOKUP(C124,t1_FR_0411!$C$1:$E$48,3,FALSE),"Pas de tentative")</f>
        <v>Pas de tentative</v>
      </c>
      <c r="G124" s="12" t="str">
        <f>IFERROR(VLOOKUP(C124,t2_FR_1811!$D$1:$E$126,2,FALSE),"Pas de tentative")</f>
        <v>Pas de tentative</v>
      </c>
      <c r="H124" s="12">
        <f>IFERROR(VLOOKUP(C124,t3_FR_2511!$C$1:$E$103,3,FALSE),"Pas de tentative")</f>
        <v>10.5</v>
      </c>
      <c r="I124" s="12" t="str">
        <f>IFERROR(VLOOKUP(C124,t4_FR_0212!$C$1:$E$58,3,FALSE),"Pas de tentative")</f>
        <v>Pas de tentative</v>
      </c>
      <c r="J124" s="12">
        <f>MAX(Tableau1[[#This Row],[FR_1]],Tableau1[[#This Row],[FR_2]],Tableau1[[#This Row],[FR_3]],Tableau1[[#This Row],[FR_4]])</f>
        <v>10.5</v>
      </c>
      <c r="K124" s="12" t="str" cm="1">
        <f t="array" ref="K124">_xlfn.IFS(Tableau1[[#This Row],[FR]]=0,"Pas de tentative", Tableau1[[#This Row],[FR]]&lt;11,"Pas validé", Tableau1[[#This Row],[FR]]&gt;=11,"Validé")</f>
        <v>Pas validé</v>
      </c>
    </row>
    <row r="125" spans="1:11" ht="15.75" hidden="1" x14ac:dyDescent="0.25">
      <c r="A125" s="11" t="s">
        <v>459</v>
      </c>
      <c r="B125" s="10" t="s">
        <v>458</v>
      </c>
      <c r="C125" s="10" t="str">
        <f t="shared" si="1"/>
        <v>GREFFINPierre-Yves</v>
      </c>
      <c r="D125" s="10" t="str">
        <f>IFERROR(VLOOKUP(C125,liste_ml!$C$1:$L$121,10,FALSE),"Pas concerné")</f>
        <v>Pas concerné</v>
      </c>
      <c r="E125" s="10" t="str" cm="1">
        <f t="array" ref="E125">_xlfn.IFS(D125="Pas concerné","Pas concerné",D125&gt;=10,"Validé",D125&lt;10,"Pas validé")</f>
        <v>Pas concerné</v>
      </c>
      <c r="F125" s="10">
        <f>IFERROR(VLOOKUP(C125,t1_FR_0411!$C$1:$E$48,3,FALSE),"Pas de tentative")</f>
        <v>8.5</v>
      </c>
      <c r="G125" s="12">
        <f>IFERROR(VLOOKUP(C125,t2_FR_1811!$D$1:$E$126,2,FALSE),"Pas de tentative")</f>
        <v>13.5</v>
      </c>
      <c r="H125" s="12" t="str">
        <f>IFERROR(VLOOKUP(C125,t3_FR_2511!$C$1:$E$103,3,FALSE),"Pas de tentative")</f>
        <v>Pas de tentative</v>
      </c>
      <c r="I125" s="12" t="str">
        <f>IFERROR(VLOOKUP(C125,t4_FR_0212!$C$1:$E$58,3,FALSE),"Pas de tentative")</f>
        <v>Pas de tentative</v>
      </c>
      <c r="J125" s="12">
        <f>MAX(Tableau1[[#This Row],[FR_1]],Tableau1[[#This Row],[FR_2]],Tableau1[[#This Row],[FR_3]],Tableau1[[#This Row],[FR_4]])</f>
        <v>13.5</v>
      </c>
      <c r="K125" s="12" t="str" cm="1">
        <f t="array" ref="K125">_xlfn.IFS(Tableau1[[#This Row],[FR]]=0,"Pas de tentative", Tableau1[[#This Row],[FR]]&lt;11,"Pas validé", Tableau1[[#This Row],[FR]]&gt;=11,"Validé")</f>
        <v>Validé</v>
      </c>
    </row>
    <row r="126" spans="1:11" ht="15.75" hidden="1" x14ac:dyDescent="0.25">
      <c r="A126" s="11" t="s">
        <v>256</v>
      </c>
      <c r="B126" s="10" t="s">
        <v>255</v>
      </c>
      <c r="C126" s="10" t="str">
        <f t="shared" si="1"/>
        <v>GRISLAINThomas</v>
      </c>
      <c r="D126" s="10" t="str">
        <f>IFERROR(VLOOKUP(C126,liste_ml!$C$1:$L$121,10,FALSE),"Pas concerné")</f>
        <v>Validé</v>
      </c>
      <c r="E126" s="10" t="str" cm="1">
        <f t="array" ref="E126">_xlfn.IFS(D126="Pas concerné","Pas concerné",D126&gt;=10,"Validé",D126&lt;10,"Pas validé")</f>
        <v>Validé</v>
      </c>
      <c r="F126" s="10" t="str">
        <f>IFERROR(VLOOKUP(C126,t1_FR_0411!$C$1:$E$48,3,FALSE),"Pas de tentative")</f>
        <v>Pas de tentative</v>
      </c>
      <c r="G126" s="12">
        <f>IFERROR(VLOOKUP(C126,t2_FR_1811!$D$1:$E$126,2,FALSE),"Pas de tentative")</f>
        <v>8.5</v>
      </c>
      <c r="H126" s="12">
        <f>IFERROR(VLOOKUP(C126,t3_FR_2511!$C$1:$E$103,3,FALSE),"Pas de tentative")</f>
        <v>16.5</v>
      </c>
      <c r="I126" s="12" t="str">
        <f>IFERROR(VLOOKUP(C126,t4_FR_0212!$C$1:$E$58,3,FALSE),"Pas de tentative")</f>
        <v>Pas de tentative</v>
      </c>
      <c r="J126" s="12">
        <f>MAX(Tableau1[[#This Row],[FR_1]],Tableau1[[#This Row],[FR_2]],Tableau1[[#This Row],[FR_3]],Tableau1[[#This Row],[FR_4]])</f>
        <v>16.5</v>
      </c>
      <c r="K126" s="12" t="str" cm="1">
        <f t="array" ref="K126">_xlfn.IFS(Tableau1[[#This Row],[FR]]=0,"Pas de tentative", Tableau1[[#This Row],[FR]]&lt;11,"Pas validé", Tableau1[[#This Row],[FR]]&gt;=11,"Validé")</f>
        <v>Validé</v>
      </c>
    </row>
    <row r="127" spans="1:11" ht="15.75" hidden="1" x14ac:dyDescent="0.25">
      <c r="A127" s="11" t="s">
        <v>178</v>
      </c>
      <c r="B127" s="10" t="s">
        <v>635</v>
      </c>
      <c r="C127" s="10" t="str">
        <f t="shared" si="1"/>
        <v>GROBELNYPierre</v>
      </c>
      <c r="D127" s="10" t="str">
        <f>IFERROR(VLOOKUP(C127,liste_ml!$C$1:$L$121,10,FALSE),"Pas concerné")</f>
        <v>Pas concerné</v>
      </c>
      <c r="E127" s="10" t="str" cm="1">
        <f t="array" ref="E127">_xlfn.IFS(D127="Pas concerné","Pas concerné",D127&gt;=10,"Validé",D127&lt;10,"Pas validé")</f>
        <v>Pas concerné</v>
      </c>
      <c r="F127" s="10" t="str">
        <f>IFERROR(VLOOKUP(C127,t1_FR_0411!$C$1:$E$48,3,FALSE),"Pas de tentative")</f>
        <v>Pas de tentative</v>
      </c>
      <c r="G127" s="12" t="str">
        <f>IFERROR(VLOOKUP(C127,t2_FR_1811!$D$1:$E$126,2,FALSE),"Pas de tentative")</f>
        <v>Pas de tentative</v>
      </c>
      <c r="H127" s="12" t="str">
        <f>IFERROR(VLOOKUP(C127,t3_FR_2511!$C$1:$E$103,3,FALSE),"Pas de tentative")</f>
        <v>Pas de tentative</v>
      </c>
      <c r="I127" s="12" t="str">
        <f>IFERROR(VLOOKUP(C127,t4_FR_0212!$C$1:$E$58,3,FALSE),"Pas de tentative")</f>
        <v>Pas de tentative</v>
      </c>
      <c r="J127" s="12">
        <f>MAX(Tableau1[[#This Row],[FR_1]],Tableau1[[#This Row],[FR_2]],Tableau1[[#This Row],[FR_3]],Tableau1[[#This Row],[FR_4]])</f>
        <v>0</v>
      </c>
      <c r="K127" s="12" t="str" cm="1">
        <f t="array" ref="K127">_xlfn.IFS(Tableau1[[#This Row],[FR]]=0,"Pas de tentative", Tableau1[[#This Row],[FR]]&lt;11,"Pas validé", Tableau1[[#This Row],[FR]]&gt;=11,"Validé")</f>
        <v>Pas de tentative</v>
      </c>
    </row>
    <row r="128" spans="1:11" ht="15.75" hidden="1" x14ac:dyDescent="0.25">
      <c r="A128" s="11" t="s">
        <v>636</v>
      </c>
      <c r="B128" s="10" t="s">
        <v>637</v>
      </c>
      <c r="C128" s="10" t="str">
        <f t="shared" si="1"/>
        <v>GUERLETFlorian</v>
      </c>
      <c r="D128" s="10" t="str">
        <f>IFERROR(VLOOKUP(C128,liste_ml!$C$1:$L$121,10,FALSE),"Pas concerné")</f>
        <v>Pas concerné</v>
      </c>
      <c r="E128" s="10" t="str" cm="1">
        <f t="array" ref="E128">_xlfn.IFS(D128="Pas concerné","Pas concerné",D128&gt;=10,"Validé",D128&lt;10,"Pas validé")</f>
        <v>Pas concerné</v>
      </c>
      <c r="F128" s="10" t="str">
        <f>IFERROR(VLOOKUP(C128,t1_FR_0411!$C$1:$E$48,3,FALSE),"Pas de tentative")</f>
        <v>Pas de tentative</v>
      </c>
      <c r="G128" s="12">
        <f>IFERROR(VLOOKUP(C128,t2_FR_1811!$D$1:$E$126,2,FALSE),"Pas de tentative")</f>
        <v>14.5</v>
      </c>
      <c r="H128" s="12" t="str">
        <f>IFERROR(VLOOKUP(C128,t3_FR_2511!$C$1:$E$103,3,FALSE),"Pas de tentative")</f>
        <v>Pas de tentative</v>
      </c>
      <c r="I128" s="12" t="str">
        <f>IFERROR(VLOOKUP(C128,t4_FR_0212!$C$1:$E$58,3,FALSE),"Pas de tentative")</f>
        <v>Pas de tentative</v>
      </c>
      <c r="J128" s="12">
        <f>MAX(Tableau1[[#This Row],[FR_1]],Tableau1[[#This Row],[FR_2]],Tableau1[[#This Row],[FR_3]],Tableau1[[#This Row],[FR_4]])</f>
        <v>14.5</v>
      </c>
      <c r="K128" s="12" t="str" cm="1">
        <f t="array" ref="K128">_xlfn.IFS(Tableau1[[#This Row],[FR]]=0,"Pas de tentative", Tableau1[[#This Row],[FR]]&lt;11,"Pas validé", Tableau1[[#This Row],[FR]]&gt;=11,"Validé")</f>
        <v>Validé</v>
      </c>
    </row>
    <row r="129" spans="1:11" ht="15.75" hidden="1" x14ac:dyDescent="0.25">
      <c r="A129" s="11" t="s">
        <v>178</v>
      </c>
      <c r="B129" s="10" t="s">
        <v>177</v>
      </c>
      <c r="C129" s="10" t="str">
        <f t="shared" si="1"/>
        <v>GUIBERTPierre</v>
      </c>
      <c r="D129" s="10" t="str">
        <f>IFERROR(VLOOKUP(C129,liste_ml!$C$1:$L$121,10,FALSE),"Pas concerné")</f>
        <v>Validé</v>
      </c>
      <c r="E129" s="10" t="str" cm="1">
        <f t="array" ref="E129">_xlfn.IFS(D129="Pas concerné","Pas concerné",D129&gt;=10,"Validé",D129&lt;10,"Pas validé")</f>
        <v>Validé</v>
      </c>
      <c r="F129" s="10" t="str">
        <f>IFERROR(VLOOKUP(C129,t1_FR_0411!$C$1:$E$48,3,FALSE),"Pas de tentative")</f>
        <v>Pas de tentative</v>
      </c>
      <c r="G129" s="12" t="str">
        <f>IFERROR(VLOOKUP(C129,t2_FR_1811!$D$1:$E$126,2,FALSE),"Pas de tentative")</f>
        <v>Pas de tentative</v>
      </c>
      <c r="H129" s="12">
        <f>IFERROR(VLOOKUP(C129,t3_FR_2511!$C$1:$E$103,3,FALSE),"Pas de tentative")</f>
        <v>14</v>
      </c>
      <c r="I129" s="12" t="str">
        <f>IFERROR(VLOOKUP(C129,t4_FR_0212!$C$1:$E$58,3,FALSE),"Pas de tentative")</f>
        <v>Pas de tentative</v>
      </c>
      <c r="J129" s="12">
        <f>MAX(Tableau1[[#This Row],[FR_1]],Tableau1[[#This Row],[FR_2]],Tableau1[[#This Row],[FR_3]],Tableau1[[#This Row],[FR_4]])</f>
        <v>14</v>
      </c>
      <c r="K129" s="12" t="str" cm="1">
        <f t="array" ref="K129">_xlfn.IFS(Tableau1[[#This Row],[FR]]=0,"Pas de tentative", Tableau1[[#This Row],[FR]]&lt;11,"Pas validé", Tableau1[[#This Row],[FR]]&gt;=11,"Validé")</f>
        <v>Validé</v>
      </c>
    </row>
    <row r="130" spans="1:11" ht="15.75" hidden="1" x14ac:dyDescent="0.25">
      <c r="A130" s="11" t="s">
        <v>41</v>
      </c>
      <c r="B130" s="10" t="s">
        <v>531</v>
      </c>
      <c r="C130" s="10" t="str">
        <f t="shared" si="1"/>
        <v>GUIDICELLIValentin</v>
      </c>
      <c r="D130" s="10" t="str">
        <f>IFERROR(VLOOKUP(C130,liste_ml!$C$1:$L$121,10,FALSE),"Pas concerné")</f>
        <v>Pas validé</v>
      </c>
      <c r="E130" s="10" t="str" cm="1">
        <f t="array" ref="E130">_xlfn.IFS(D130="Pas concerné","Pas concerné",D130&gt;=10,"Validé",D130&lt;10,"Pas validé")</f>
        <v>Validé</v>
      </c>
      <c r="F130" s="10" t="str">
        <f>IFERROR(VLOOKUP(C130,t1_FR_0411!$C$1:$E$48,3,FALSE),"Pas de tentative")</f>
        <v>Pas de tentative</v>
      </c>
      <c r="G130" s="12" t="str">
        <f>IFERROR(VLOOKUP(C130,t2_FR_1811!$D$1:$E$126,2,FALSE),"Pas de tentative")</f>
        <v>Pas de tentative</v>
      </c>
      <c r="H130" s="12" t="str">
        <f>IFERROR(VLOOKUP(C130,t3_FR_2511!$C$1:$E$103,3,FALSE),"Pas de tentative")</f>
        <v>Pas de tentative</v>
      </c>
      <c r="I130" s="12" t="str">
        <f>IFERROR(VLOOKUP(C130,t4_FR_0212!$C$1:$E$58,3,FALSE),"Pas de tentative")</f>
        <v>Pas de tentative</v>
      </c>
      <c r="J130" s="12">
        <f>MAX(Tableau1[[#This Row],[FR_1]],Tableau1[[#This Row],[FR_2]],Tableau1[[#This Row],[FR_3]],Tableau1[[#This Row],[FR_4]])</f>
        <v>0</v>
      </c>
      <c r="K130" s="12" t="str" cm="1">
        <f t="array" ref="K130">_xlfn.IFS(Tableau1[[#This Row],[FR]]=0,"Pas de tentative", Tableau1[[#This Row],[FR]]&lt;11,"Pas validé", Tableau1[[#This Row],[FR]]&gt;=11,"Validé")</f>
        <v>Pas de tentative</v>
      </c>
    </row>
    <row r="131" spans="1:11" ht="15.75" hidden="1" x14ac:dyDescent="0.25">
      <c r="A131" s="11" t="s">
        <v>208</v>
      </c>
      <c r="B131" s="10" t="s">
        <v>638</v>
      </c>
      <c r="C131" s="10" t="str">
        <f t="shared" ref="C131:C194" si="2">B131&amp;A131</f>
        <v>GUILBERTAlban</v>
      </c>
      <c r="D131" s="10" t="str">
        <f>IFERROR(VLOOKUP(C131,liste_ml!$C$1:$L$121,10,FALSE),"Pas concerné")</f>
        <v>Pas concerné</v>
      </c>
      <c r="E131" s="10" t="str" cm="1">
        <f t="array" ref="E131">_xlfn.IFS(D131="Pas concerné","Pas concerné",D131&gt;=10,"Validé",D131&lt;10,"Pas validé")</f>
        <v>Pas concerné</v>
      </c>
      <c r="F131" s="10" t="str">
        <f>IFERROR(VLOOKUP(C131,t1_FR_0411!$C$1:$E$48,3,FALSE),"Pas de tentative")</f>
        <v>Pas de tentative</v>
      </c>
      <c r="G131" s="12">
        <f>IFERROR(VLOOKUP(C131,t2_FR_1811!$D$1:$E$126,2,FALSE),"Pas de tentative")</f>
        <v>17</v>
      </c>
      <c r="H131" s="12" t="str">
        <f>IFERROR(VLOOKUP(C131,t3_FR_2511!$C$1:$E$103,3,FALSE),"Pas de tentative")</f>
        <v>Pas de tentative</v>
      </c>
      <c r="I131" s="12" t="str">
        <f>IFERROR(VLOOKUP(C131,t4_FR_0212!$C$1:$E$58,3,FALSE),"Pas de tentative")</f>
        <v>Pas de tentative</v>
      </c>
      <c r="J131" s="12">
        <f>MAX(Tableau1[[#This Row],[FR_1]],Tableau1[[#This Row],[FR_2]],Tableau1[[#This Row],[FR_3]],Tableau1[[#This Row],[FR_4]])</f>
        <v>17</v>
      </c>
      <c r="K131" s="12" t="str" cm="1">
        <f t="array" ref="K131">_xlfn.IFS(Tableau1[[#This Row],[FR]]=0,"Pas de tentative", Tableau1[[#This Row],[FR]]&lt;11,"Pas validé", Tableau1[[#This Row],[FR]]&gt;=11,"Validé")</f>
        <v>Validé</v>
      </c>
    </row>
    <row r="132" spans="1:11" ht="15.75" hidden="1" x14ac:dyDescent="0.25">
      <c r="A132" s="11" t="s">
        <v>464</v>
      </c>
      <c r="B132" s="10" t="s">
        <v>463</v>
      </c>
      <c r="C132" s="10" t="str">
        <f t="shared" si="2"/>
        <v>GUILLEMINFrance</v>
      </c>
      <c r="D132" s="10" t="str">
        <f>IFERROR(VLOOKUP(C132,liste_ml!$C$1:$L$121,10,FALSE),"Pas concerné")</f>
        <v>Pas concerné</v>
      </c>
      <c r="E132" s="10" t="str" cm="1">
        <f t="array" ref="E132">_xlfn.IFS(D132="Pas concerné","Pas concerné",D132&gt;=10,"Validé",D132&lt;10,"Pas validé")</f>
        <v>Pas concerné</v>
      </c>
      <c r="F132" s="10">
        <f>IFERROR(VLOOKUP(C132,t1_FR_0411!$C$1:$E$48,3,FALSE),"Pas de tentative")</f>
        <v>2.5</v>
      </c>
      <c r="G132" s="12">
        <f>IFERROR(VLOOKUP(C132,t2_FR_1811!$D$1:$E$126,2,FALSE),"Pas de tentative")</f>
        <v>16.5</v>
      </c>
      <c r="H132" s="12" t="str">
        <f>IFERROR(VLOOKUP(C132,t3_FR_2511!$C$1:$E$103,3,FALSE),"Pas de tentative")</f>
        <v>Pas de tentative</v>
      </c>
      <c r="I132" s="12" t="str">
        <f>IFERROR(VLOOKUP(C132,t4_FR_0212!$C$1:$E$58,3,FALSE),"Pas de tentative")</f>
        <v>Pas de tentative</v>
      </c>
      <c r="J132" s="12">
        <f>MAX(Tableau1[[#This Row],[FR_1]],Tableau1[[#This Row],[FR_2]],Tableau1[[#This Row],[FR_3]],Tableau1[[#This Row],[FR_4]])</f>
        <v>16.5</v>
      </c>
      <c r="K132" s="12" t="str" cm="1">
        <f t="array" ref="K132">_xlfn.IFS(Tableau1[[#This Row],[FR]]=0,"Pas de tentative", Tableau1[[#This Row],[FR]]&lt;11,"Pas validé", Tableau1[[#This Row],[FR]]&gt;=11,"Validé")</f>
        <v>Validé</v>
      </c>
    </row>
    <row r="133" spans="1:11" ht="15.75" hidden="1" x14ac:dyDescent="0.25">
      <c r="A133" s="11" t="s">
        <v>275</v>
      </c>
      <c r="B133" s="10" t="s">
        <v>274</v>
      </c>
      <c r="C133" s="10" t="str">
        <f t="shared" si="2"/>
        <v>GUITTARDClementine</v>
      </c>
      <c r="D133" s="10" t="str">
        <f>IFERROR(VLOOKUP(C133,liste_ml!$C$1:$L$121,10,FALSE),"Pas concerné")</f>
        <v>Validé</v>
      </c>
      <c r="E133" s="10" t="str" cm="1">
        <f t="array" ref="E133">_xlfn.IFS(D133="Pas concerné","Pas concerné",D133&gt;=10,"Validé",D133&lt;10,"Pas validé")</f>
        <v>Validé</v>
      </c>
      <c r="F133" s="10" t="str">
        <f>IFERROR(VLOOKUP(C133,t1_FR_0411!$C$1:$E$48,3,FALSE),"Pas de tentative")</f>
        <v>Pas de tentative</v>
      </c>
      <c r="G133" s="12">
        <f>IFERROR(VLOOKUP(C133,t2_FR_1811!$D$1:$E$126,2,FALSE),"Pas de tentative")</f>
        <v>8.5</v>
      </c>
      <c r="H133" s="12">
        <f>IFERROR(VLOOKUP(C133,t3_FR_2511!$C$1:$E$103,3,FALSE),"Pas de tentative")</f>
        <v>11.5</v>
      </c>
      <c r="I133" s="12" t="str">
        <f>IFERROR(VLOOKUP(C133,t4_FR_0212!$C$1:$E$58,3,FALSE),"Pas de tentative")</f>
        <v>Pas de tentative</v>
      </c>
      <c r="J133" s="12">
        <f>MAX(Tableau1[[#This Row],[FR_1]],Tableau1[[#This Row],[FR_2]],Tableau1[[#This Row],[FR_3]],Tableau1[[#This Row],[FR_4]])</f>
        <v>11.5</v>
      </c>
      <c r="K133" s="12" t="str" cm="1">
        <f t="array" ref="K133">_xlfn.IFS(Tableau1[[#This Row],[FR]]=0,"Pas de tentative", Tableau1[[#This Row],[FR]]&lt;11,"Pas validé", Tableau1[[#This Row],[FR]]&gt;=11,"Validé")</f>
        <v>Validé</v>
      </c>
    </row>
    <row r="134" spans="1:11" ht="15.75" hidden="1" x14ac:dyDescent="0.25">
      <c r="A134" s="11" t="s">
        <v>261</v>
      </c>
      <c r="B134" s="10" t="s">
        <v>260</v>
      </c>
      <c r="C134" s="10" t="str">
        <f t="shared" si="2"/>
        <v>HAJJARTheodore</v>
      </c>
      <c r="D134" s="10" t="str">
        <f>IFERROR(VLOOKUP(C134,liste_ml!$C$1:$L$121,10,FALSE),"Pas concerné")</f>
        <v>Validé</v>
      </c>
      <c r="E134" s="10" t="str" cm="1">
        <f t="array" ref="E134">_xlfn.IFS(D134="Pas concerné","Pas concerné",D134&gt;=10,"Validé",D134&lt;10,"Pas validé")</f>
        <v>Validé</v>
      </c>
      <c r="F134" s="10" t="str">
        <f>IFERROR(VLOOKUP(C134,t1_FR_0411!$C$1:$E$48,3,FALSE),"Pas de tentative")</f>
        <v>Pas de tentative</v>
      </c>
      <c r="G134" s="12">
        <f>IFERROR(VLOOKUP(C134,t2_FR_1811!$D$1:$E$126,2,FALSE),"Pas de tentative")</f>
        <v>17</v>
      </c>
      <c r="H134" s="12" t="str">
        <f>IFERROR(VLOOKUP(C134,t3_FR_2511!$C$1:$E$103,3,FALSE),"Pas de tentative")</f>
        <v>Pas de tentative</v>
      </c>
      <c r="I134" s="12" t="str">
        <f>IFERROR(VLOOKUP(C134,t4_FR_0212!$C$1:$E$58,3,FALSE),"Pas de tentative")</f>
        <v>Pas de tentative</v>
      </c>
      <c r="J134" s="12">
        <f>MAX(Tableau1[[#This Row],[FR_1]],Tableau1[[#This Row],[FR_2]],Tableau1[[#This Row],[FR_3]],Tableau1[[#This Row],[FR_4]])</f>
        <v>17</v>
      </c>
      <c r="K134" s="12" t="str" cm="1">
        <f t="array" ref="K134">_xlfn.IFS(Tableau1[[#This Row],[FR]]=0,"Pas de tentative", Tableau1[[#This Row],[FR]]&lt;11,"Pas validé", Tableau1[[#This Row],[FR]]&gt;=11,"Validé")</f>
        <v>Validé</v>
      </c>
    </row>
    <row r="135" spans="1:11" ht="15.75" hidden="1" x14ac:dyDescent="0.25">
      <c r="A135" s="11" t="s">
        <v>639</v>
      </c>
      <c r="B135" s="10" t="s">
        <v>640</v>
      </c>
      <c r="C135" s="10" t="str">
        <f t="shared" si="2"/>
        <v>HAMOTPriscille</v>
      </c>
      <c r="D135" s="10" t="str">
        <f>IFERROR(VLOOKUP(C135,liste_ml!$C$1:$L$121,10,FALSE),"Pas concerné")</f>
        <v>Pas concerné</v>
      </c>
      <c r="E135" s="10" t="str" cm="1">
        <f t="array" ref="E135">_xlfn.IFS(D135="Pas concerné","Pas concerné",D135&gt;=10,"Validé",D135&lt;10,"Pas validé")</f>
        <v>Pas concerné</v>
      </c>
      <c r="F135" s="10" t="str">
        <f>IFERROR(VLOOKUP(C135,t1_FR_0411!$C$1:$E$48,3,FALSE),"Pas de tentative")</f>
        <v>Pas de tentative</v>
      </c>
      <c r="G135" s="12" t="str">
        <f>IFERROR(VLOOKUP(C135,t2_FR_1811!$D$1:$E$126,2,FALSE),"Pas de tentative")</f>
        <v>Pas de tentative</v>
      </c>
      <c r="H135" s="12">
        <f>IFERROR(VLOOKUP(C135,t3_FR_2511!$C$1:$E$103,3,FALSE),"Pas de tentative")</f>
        <v>6</v>
      </c>
      <c r="I135" s="12">
        <f>IFERROR(VLOOKUP(C135,t4_FR_0212!$C$1:$E$58,3,FALSE),"Pas de tentative")</f>
        <v>11.5</v>
      </c>
      <c r="J135" s="12">
        <f>MAX(Tableau1[[#This Row],[FR_1]],Tableau1[[#This Row],[FR_2]],Tableau1[[#This Row],[FR_3]],Tableau1[[#This Row],[FR_4]])</f>
        <v>11.5</v>
      </c>
      <c r="K135" s="12" t="str" cm="1">
        <f t="array" ref="K135">_xlfn.IFS(Tableau1[[#This Row],[FR]]=0,"Pas de tentative", Tableau1[[#This Row],[FR]]&lt;11,"Pas validé", Tableau1[[#This Row],[FR]]&gt;=11,"Validé")</f>
        <v>Validé</v>
      </c>
    </row>
    <row r="136" spans="1:11" ht="15.75" hidden="1" x14ac:dyDescent="0.25">
      <c r="A136" s="11" t="s">
        <v>306</v>
      </c>
      <c r="B136" s="10" t="s">
        <v>305</v>
      </c>
      <c r="C136" s="10" t="str">
        <f t="shared" si="2"/>
        <v>HARDYLouis</v>
      </c>
      <c r="D136" s="10" t="str">
        <f>IFERROR(VLOOKUP(C136,liste_ml!$C$1:$L$121,10,FALSE),"Pas concerné")</f>
        <v>Pas validé</v>
      </c>
      <c r="E136" s="10" t="str" cm="1">
        <f t="array" ref="E136">_xlfn.IFS(D136="Pas concerné","Pas concerné",D136&gt;=10,"Validé",D136&lt;10,"Pas validé")</f>
        <v>Validé</v>
      </c>
      <c r="F136" s="10" t="str">
        <f>IFERROR(VLOOKUP(C136,t1_FR_0411!$C$1:$E$48,3,FALSE),"Pas de tentative")</f>
        <v>Pas de tentative</v>
      </c>
      <c r="G136" s="12" t="str">
        <f>IFERROR(VLOOKUP(C136,t2_FR_1811!$D$1:$E$126,2,FALSE),"Pas de tentative")</f>
        <v>Pas de tentative</v>
      </c>
      <c r="H136" s="12" t="str">
        <f>IFERROR(VLOOKUP(C136,t3_FR_2511!$C$1:$E$103,3,FALSE),"Pas de tentative")</f>
        <v>Pas de tentative</v>
      </c>
      <c r="I136" s="12" t="str">
        <f>IFERROR(VLOOKUP(C136,t4_FR_0212!$C$1:$E$58,3,FALSE),"Pas de tentative")</f>
        <v>Pas de tentative</v>
      </c>
      <c r="J136" s="12">
        <f>MAX(Tableau1[[#This Row],[FR_1]],Tableau1[[#This Row],[FR_2]],Tableau1[[#This Row],[FR_3]],Tableau1[[#This Row],[FR_4]])</f>
        <v>0</v>
      </c>
      <c r="K136" s="12" t="str" cm="1">
        <f t="array" ref="K136">_xlfn.IFS(Tableau1[[#This Row],[FR]]=0,"Pas de tentative", Tableau1[[#This Row],[FR]]&lt;11,"Pas validé", Tableau1[[#This Row],[FR]]&gt;=11,"Validé")</f>
        <v>Pas de tentative</v>
      </c>
    </row>
    <row r="137" spans="1:11" ht="15.75" hidden="1" x14ac:dyDescent="0.25">
      <c r="A137" s="11" t="s">
        <v>202</v>
      </c>
      <c r="B137" s="10" t="s">
        <v>201</v>
      </c>
      <c r="C137" s="10" t="str">
        <f t="shared" si="2"/>
        <v>HARIR-FOROUCHAugustin</v>
      </c>
      <c r="D137" s="10" t="str">
        <f>IFERROR(VLOOKUP(C137,liste_ml!$C$1:$L$121,10,FALSE),"Pas concerné")</f>
        <v>Validé</v>
      </c>
      <c r="E137" s="10" t="str" cm="1">
        <f t="array" ref="E137">_xlfn.IFS(D137="Pas concerné","Pas concerné",D137&gt;=10,"Validé",D137&lt;10,"Pas validé")</f>
        <v>Validé</v>
      </c>
      <c r="F137" s="10" t="str">
        <f>IFERROR(VLOOKUP(C137,t1_FR_0411!$C$1:$E$48,3,FALSE),"Pas de tentative")</f>
        <v>Pas de tentative</v>
      </c>
      <c r="G137" s="12" t="str">
        <f>IFERROR(VLOOKUP(C137,t2_FR_1811!$D$1:$E$126,2,FALSE),"Pas de tentative")</f>
        <v>Pas de tentative</v>
      </c>
      <c r="H137" s="12">
        <f>IFERROR(VLOOKUP(C137,t3_FR_2511!$C$1:$E$103,3,FALSE),"Pas de tentative")</f>
        <v>11.5</v>
      </c>
      <c r="I137" s="12" t="str">
        <f>IFERROR(VLOOKUP(C137,t4_FR_0212!$C$1:$E$58,3,FALSE),"Pas de tentative")</f>
        <v>Pas de tentative</v>
      </c>
      <c r="J137" s="12">
        <f>MAX(Tableau1[[#This Row],[FR_1]],Tableau1[[#This Row],[FR_2]],Tableau1[[#This Row],[FR_3]],Tableau1[[#This Row],[FR_4]])</f>
        <v>11.5</v>
      </c>
      <c r="K137" s="12" t="str" cm="1">
        <f t="array" ref="K137">_xlfn.IFS(Tableau1[[#This Row],[FR]]=0,"Pas de tentative", Tableau1[[#This Row],[FR]]&lt;11,"Pas validé", Tableau1[[#This Row],[FR]]&gt;=11,"Validé")</f>
        <v>Validé</v>
      </c>
    </row>
    <row r="138" spans="1:11" ht="15.75" hidden="1" x14ac:dyDescent="0.25">
      <c r="A138" s="11" t="s">
        <v>470</v>
      </c>
      <c r="B138" s="10" t="s">
        <v>469</v>
      </c>
      <c r="C138" s="10" t="str">
        <f t="shared" si="2"/>
        <v>HEMERYCKErnest</v>
      </c>
      <c r="D138" s="10" t="str">
        <f>IFERROR(VLOOKUP(C138,liste_ml!$C$1:$L$121,10,FALSE),"Pas concerné")</f>
        <v>Pas concerné</v>
      </c>
      <c r="E138" s="10" t="str" cm="1">
        <f t="array" ref="E138">_xlfn.IFS(D138="Pas concerné","Pas concerné",D138&gt;=10,"Validé",D138&lt;10,"Pas validé")</f>
        <v>Pas concerné</v>
      </c>
      <c r="F138" s="10">
        <f>IFERROR(VLOOKUP(C138,t1_FR_0411!$C$1:$E$48,3,FALSE),"Pas de tentative")</f>
        <v>20</v>
      </c>
      <c r="G138" s="12" t="str">
        <f>IFERROR(VLOOKUP(C138,t2_FR_1811!$D$1:$E$126,2,FALSE),"Pas de tentative")</f>
        <v>Pas de tentative</v>
      </c>
      <c r="H138" s="12" t="str">
        <f>IFERROR(VLOOKUP(C138,t3_FR_2511!$C$1:$E$103,3,FALSE),"Pas de tentative")</f>
        <v>Pas de tentative</v>
      </c>
      <c r="I138" s="12" t="str">
        <f>IFERROR(VLOOKUP(C138,t4_FR_0212!$C$1:$E$58,3,FALSE),"Pas de tentative")</f>
        <v>Pas de tentative</v>
      </c>
      <c r="J138" s="12">
        <f>MAX(Tableau1[[#This Row],[FR_1]],Tableau1[[#This Row],[FR_2]],Tableau1[[#This Row],[FR_3]],Tableau1[[#This Row],[FR_4]])</f>
        <v>20</v>
      </c>
      <c r="K138" s="12" t="str" cm="1">
        <f t="array" ref="K138">_xlfn.IFS(Tableau1[[#This Row],[FR]]=0,"Pas de tentative", Tableau1[[#This Row],[FR]]&lt;11,"Pas validé", Tableau1[[#This Row],[FR]]&gt;=11,"Validé")</f>
        <v>Validé</v>
      </c>
    </row>
    <row r="139" spans="1:11" ht="15.75" hidden="1" x14ac:dyDescent="0.25">
      <c r="A139" s="11" t="s">
        <v>229</v>
      </c>
      <c r="B139" s="10" t="s">
        <v>228</v>
      </c>
      <c r="C139" s="10" t="str">
        <f t="shared" si="2"/>
        <v>HENINLou</v>
      </c>
      <c r="D139" s="10" t="str">
        <f>IFERROR(VLOOKUP(C139,liste_ml!$C$1:$L$121,10,FALSE),"Pas concerné")</f>
        <v>Validé</v>
      </c>
      <c r="E139" s="10" t="str" cm="1">
        <f t="array" ref="E139">_xlfn.IFS(D139="Pas concerné","Pas concerné",D139&gt;=10,"Validé",D139&lt;10,"Pas validé")</f>
        <v>Validé</v>
      </c>
      <c r="F139" s="10" t="str">
        <f>IFERROR(VLOOKUP(C139,t1_FR_0411!$C$1:$E$48,3,FALSE),"Pas de tentative")</f>
        <v>Pas de tentative</v>
      </c>
      <c r="G139" s="12">
        <f>IFERROR(VLOOKUP(C139,t2_FR_1811!$D$1:$E$126,2,FALSE),"Pas de tentative")</f>
        <v>8</v>
      </c>
      <c r="H139" s="12">
        <f>IFERROR(VLOOKUP(C139,t3_FR_2511!$C$1:$E$103,3,FALSE),"Pas de tentative")</f>
        <v>17.5</v>
      </c>
      <c r="I139" s="12" t="str">
        <f>IFERROR(VLOOKUP(C139,t4_FR_0212!$C$1:$E$58,3,FALSE),"Pas de tentative")</f>
        <v>Pas de tentative</v>
      </c>
      <c r="J139" s="12">
        <f>MAX(Tableau1[[#This Row],[FR_1]],Tableau1[[#This Row],[FR_2]],Tableau1[[#This Row],[FR_3]],Tableau1[[#This Row],[FR_4]])</f>
        <v>17.5</v>
      </c>
      <c r="K139" s="12" t="str" cm="1">
        <f t="array" ref="K139">_xlfn.IFS(Tableau1[[#This Row],[FR]]=0,"Pas de tentative", Tableau1[[#This Row],[FR]]&lt;11,"Pas validé", Tableau1[[#This Row],[FR]]&gt;=11,"Validé")</f>
        <v>Validé</v>
      </c>
    </row>
    <row r="140" spans="1:11" ht="15.75" hidden="1" x14ac:dyDescent="0.25">
      <c r="A140" s="11" t="s">
        <v>253</v>
      </c>
      <c r="B140" s="10" t="s">
        <v>252</v>
      </c>
      <c r="C140" s="10" t="str">
        <f t="shared" si="2"/>
        <v>HERMANTAnaelle</v>
      </c>
      <c r="D140" s="10" t="str">
        <f>IFERROR(VLOOKUP(C140,liste_ml!$C$1:$L$121,10,FALSE),"Pas concerné")</f>
        <v>Pas validé</v>
      </c>
      <c r="E140" s="10" t="str" cm="1">
        <f t="array" ref="E140">_xlfn.IFS(D140="Pas concerné","Pas concerné",D140&gt;=10,"Validé",D140&lt;10,"Pas validé")</f>
        <v>Validé</v>
      </c>
      <c r="F140" s="10" t="str">
        <f>IFERROR(VLOOKUP(C140,t1_FR_0411!$C$1:$E$48,3,FALSE),"Pas de tentative")</f>
        <v>Pas de tentative</v>
      </c>
      <c r="G140" s="12">
        <f>IFERROR(VLOOKUP(C140,t2_FR_1811!$D$1:$E$126,2,FALSE),"Pas de tentative")</f>
        <v>8.5</v>
      </c>
      <c r="H140" s="12">
        <f>IFERROR(VLOOKUP(C140,t3_FR_2511!$C$1:$E$103,3,FALSE),"Pas de tentative")</f>
        <v>8.5</v>
      </c>
      <c r="I140" s="12">
        <f>IFERROR(VLOOKUP(C140,t4_FR_0212!$C$1:$E$58,3,FALSE),"Pas de tentative")</f>
        <v>6</v>
      </c>
      <c r="J140" s="12">
        <f>MAX(Tableau1[[#This Row],[FR_1]],Tableau1[[#This Row],[FR_2]],Tableau1[[#This Row],[FR_3]],Tableau1[[#This Row],[FR_4]])</f>
        <v>8.5</v>
      </c>
      <c r="K140" s="12" t="str" cm="1">
        <f t="array" ref="K140">_xlfn.IFS(Tableau1[[#This Row],[FR]]=0,"Pas de tentative", Tableau1[[#This Row],[FR]]&lt;11,"Pas validé", Tableau1[[#This Row],[FR]]&gt;=11,"Validé")</f>
        <v>Pas validé</v>
      </c>
    </row>
    <row r="141" spans="1:11" ht="15.75" hidden="1" x14ac:dyDescent="0.25">
      <c r="A141" s="11" t="s">
        <v>474</v>
      </c>
      <c r="B141" s="10" t="s">
        <v>641</v>
      </c>
      <c r="C141" s="10" t="str">
        <f t="shared" si="2"/>
        <v>HEUSSEVictorien</v>
      </c>
      <c r="D141" s="10" t="str">
        <f>IFERROR(VLOOKUP(C141,liste_ml!$C$1:$L$121,10,FALSE),"Pas concerné")</f>
        <v>Pas concerné</v>
      </c>
      <c r="E141" s="10" t="str" cm="1">
        <f t="array" ref="E141">_xlfn.IFS(D141="Pas concerné","Pas concerné",D141&gt;=10,"Validé",D141&lt;10,"Pas validé")</f>
        <v>Pas concerné</v>
      </c>
      <c r="F141" s="10" t="str">
        <f>IFERROR(VLOOKUP(C141,t1_FR_0411!$C$1:$E$48,3,FALSE),"Pas de tentative")</f>
        <v>Pas de tentative</v>
      </c>
      <c r="G141" s="12" t="str">
        <f>IFERROR(VLOOKUP(C141,t2_FR_1811!$D$1:$E$126,2,FALSE),"Pas de tentative")</f>
        <v>Pas de tentative</v>
      </c>
      <c r="H141" s="12">
        <f>IFERROR(VLOOKUP(C141,t3_FR_2511!$C$1:$E$103,3,FALSE),"Pas de tentative")</f>
        <v>6.5</v>
      </c>
      <c r="I141" s="12" t="str">
        <f>IFERROR(VLOOKUP(C141,t4_FR_0212!$C$1:$E$58,3,FALSE),"Pas de tentative")</f>
        <v>Pas de tentative</v>
      </c>
      <c r="J141" s="12">
        <f>MAX(Tableau1[[#This Row],[FR_1]],Tableau1[[#This Row],[FR_2]],Tableau1[[#This Row],[FR_3]],Tableau1[[#This Row],[FR_4]])</f>
        <v>6.5</v>
      </c>
      <c r="K141" s="12" t="str" cm="1">
        <f t="array" ref="K141">_xlfn.IFS(Tableau1[[#This Row],[FR]]=0,"Pas de tentative", Tableau1[[#This Row],[FR]]&lt;11,"Pas validé", Tableau1[[#This Row],[FR]]&gt;=11,"Validé")</f>
        <v>Pas validé</v>
      </c>
    </row>
    <row r="142" spans="1:11" ht="15.75" hidden="1" x14ac:dyDescent="0.25">
      <c r="A142" s="11" t="s">
        <v>444</v>
      </c>
      <c r="B142" s="10" t="s">
        <v>443</v>
      </c>
      <c r="C142" s="10" t="str">
        <f t="shared" si="2"/>
        <v>HISLaurine</v>
      </c>
      <c r="D142" s="10" t="str">
        <f>IFERROR(VLOOKUP(C142,liste_ml!$C$1:$L$121,10,FALSE),"Pas concerné")</f>
        <v>Pas concerné</v>
      </c>
      <c r="E142" s="10" t="str" cm="1">
        <f t="array" ref="E142">_xlfn.IFS(D142="Pas concerné","Pas concerné",D142&gt;=10,"Validé",D142&lt;10,"Pas validé")</f>
        <v>Pas concerné</v>
      </c>
      <c r="F142" s="10">
        <f>IFERROR(VLOOKUP(C142,t1_FR_0411!$C$1:$E$48,3,FALSE),"Pas de tentative")</f>
        <v>17</v>
      </c>
      <c r="G142" s="12" t="str">
        <f>IFERROR(VLOOKUP(C142,t2_FR_1811!$D$1:$E$126,2,FALSE),"Pas de tentative")</f>
        <v>Pas de tentative</v>
      </c>
      <c r="H142" s="12" t="str">
        <f>IFERROR(VLOOKUP(C142,t3_FR_2511!$C$1:$E$103,3,FALSE),"Pas de tentative")</f>
        <v>Pas de tentative</v>
      </c>
      <c r="I142" s="12" t="str">
        <f>IFERROR(VLOOKUP(C142,t4_FR_0212!$C$1:$E$58,3,FALSE),"Pas de tentative")</f>
        <v>Pas de tentative</v>
      </c>
      <c r="J142" s="12">
        <f>MAX(Tableau1[[#This Row],[FR_1]],Tableau1[[#This Row],[FR_2]],Tableau1[[#This Row],[FR_3]],Tableau1[[#This Row],[FR_4]])</f>
        <v>17</v>
      </c>
      <c r="K142" s="12" t="str" cm="1">
        <f t="array" ref="K142">_xlfn.IFS(Tableau1[[#This Row],[FR]]=0,"Pas de tentative", Tableau1[[#This Row],[FR]]&lt;11,"Pas validé", Tableau1[[#This Row],[FR]]&gt;=11,"Validé")</f>
        <v>Validé</v>
      </c>
    </row>
    <row r="143" spans="1:11" ht="15.75" hidden="1" x14ac:dyDescent="0.25">
      <c r="A143" s="11" t="s">
        <v>642</v>
      </c>
      <c r="B143" s="10" t="s">
        <v>643</v>
      </c>
      <c r="C143" s="10" t="str">
        <f t="shared" si="2"/>
        <v>HOQUETJustine</v>
      </c>
      <c r="D143" s="10" t="str">
        <f>IFERROR(VLOOKUP(C143,liste_ml!$C$1:$L$121,10,FALSE),"Pas concerné")</f>
        <v>Pas concerné</v>
      </c>
      <c r="E143" s="10" t="str" cm="1">
        <f t="array" ref="E143">_xlfn.IFS(D143="Pas concerné","Pas concerné",D143&gt;=10,"Validé",D143&lt;10,"Pas validé")</f>
        <v>Pas concerné</v>
      </c>
      <c r="F143" s="10" t="str">
        <f>IFERROR(VLOOKUP(C143,t1_FR_0411!$C$1:$E$48,3,FALSE),"Pas de tentative")</f>
        <v>Pas de tentative</v>
      </c>
      <c r="G143" s="12" t="str">
        <f>IFERROR(VLOOKUP(C143,t2_FR_1811!$D$1:$E$126,2,FALSE),"Pas de tentative")</f>
        <v>Pas de tentative</v>
      </c>
      <c r="H143" s="12">
        <f>IFERROR(VLOOKUP(C143,t3_FR_2511!$C$1:$E$103,3,FALSE),"Pas de tentative")</f>
        <v>12</v>
      </c>
      <c r="I143" s="12" t="str">
        <f>IFERROR(VLOOKUP(C143,t4_FR_0212!$C$1:$E$58,3,FALSE),"Pas de tentative")</f>
        <v>Pas de tentative</v>
      </c>
      <c r="J143" s="12">
        <f>MAX(Tableau1[[#This Row],[FR_1]],Tableau1[[#This Row],[FR_2]],Tableau1[[#This Row],[FR_3]],Tableau1[[#This Row],[FR_4]])</f>
        <v>12</v>
      </c>
      <c r="K143" s="12" t="str" cm="1">
        <f t="array" ref="K143">_xlfn.IFS(Tableau1[[#This Row],[FR]]=0,"Pas de tentative", Tableau1[[#This Row],[FR]]&lt;11,"Pas validé", Tableau1[[#This Row],[FR]]&gt;=11,"Validé")</f>
        <v>Validé</v>
      </c>
    </row>
    <row r="144" spans="1:11" ht="15.75" hidden="1" x14ac:dyDescent="0.25">
      <c r="A144" s="11" t="s">
        <v>235</v>
      </c>
      <c r="B144" s="10" t="s">
        <v>234</v>
      </c>
      <c r="C144" s="10" t="str">
        <f t="shared" si="2"/>
        <v>HUBERTRonan</v>
      </c>
      <c r="D144" s="10" t="str">
        <f>IFERROR(VLOOKUP(C144,liste_ml!$C$1:$L$121,10,FALSE),"Pas concerné")</f>
        <v>Validé</v>
      </c>
      <c r="E144" s="10" t="str" cm="1">
        <f t="array" ref="E144">_xlfn.IFS(D144="Pas concerné","Pas concerné",D144&gt;=10,"Validé",D144&lt;10,"Pas validé")</f>
        <v>Validé</v>
      </c>
      <c r="F144" s="10" t="str">
        <f>IFERROR(VLOOKUP(C144,t1_FR_0411!$C$1:$E$48,3,FALSE),"Pas de tentative")</f>
        <v>Pas de tentative</v>
      </c>
      <c r="G144" s="12">
        <f>IFERROR(VLOOKUP(C144,t2_FR_1811!$D$1:$E$126,2,FALSE),"Pas de tentative")</f>
        <v>10.5</v>
      </c>
      <c r="H144" s="12" t="str">
        <f>IFERROR(VLOOKUP(C144,t3_FR_2511!$C$1:$E$103,3,FALSE),"Pas de tentative")</f>
        <v>Pas de tentative</v>
      </c>
      <c r="I144" s="12">
        <f>IFERROR(VLOOKUP(C144,t4_FR_0212!$C$1:$E$58,3,FALSE),"Pas de tentative")</f>
        <v>6</v>
      </c>
      <c r="J144" s="12">
        <f>MAX(Tableau1[[#This Row],[FR_1]],Tableau1[[#This Row],[FR_2]],Tableau1[[#This Row],[FR_3]],Tableau1[[#This Row],[FR_4]])</f>
        <v>10.5</v>
      </c>
      <c r="K144" s="12" t="str" cm="1">
        <f t="array" ref="K144">_xlfn.IFS(Tableau1[[#This Row],[FR]]=0,"Pas de tentative", Tableau1[[#This Row],[FR]]&lt;11,"Pas validé", Tableau1[[#This Row],[FR]]&gt;=11,"Validé")</f>
        <v>Pas validé</v>
      </c>
    </row>
    <row r="145" spans="1:11" ht="15.75" hidden="1" x14ac:dyDescent="0.25">
      <c r="A145" s="11" t="s">
        <v>149</v>
      </c>
      <c r="B145" s="10" t="s">
        <v>519</v>
      </c>
      <c r="C145" s="10" t="str">
        <f t="shared" si="2"/>
        <v>IDELOTLouise</v>
      </c>
      <c r="D145" s="10" t="str">
        <f>IFERROR(VLOOKUP(C145,liste_ml!$C$1:$L$121,10,FALSE),"Pas concerné")</f>
        <v>Pas concerné</v>
      </c>
      <c r="E145" s="10" t="str" cm="1">
        <f t="array" ref="E145">_xlfn.IFS(D145="Pas concerné","Pas concerné",D145&gt;=10,"Validé",D145&lt;10,"Pas validé")</f>
        <v>Pas concerné</v>
      </c>
      <c r="F145" s="10">
        <f>IFERROR(VLOOKUP(C145,t1_FR_0411!$C$1:$E$48,3,FALSE),"Pas de tentative")</f>
        <v>9</v>
      </c>
      <c r="G145" s="12">
        <f>IFERROR(VLOOKUP(C145,t2_FR_1811!$D$1:$E$126,2,FALSE),"Pas de tentative")</f>
        <v>12</v>
      </c>
      <c r="H145" s="12" t="str">
        <f>IFERROR(VLOOKUP(C145,t3_FR_2511!$C$1:$E$103,3,FALSE),"Pas de tentative")</f>
        <v>Pas de tentative</v>
      </c>
      <c r="I145" s="12" t="str">
        <f>IFERROR(VLOOKUP(C145,t4_FR_0212!$C$1:$E$58,3,FALSE),"Pas de tentative")</f>
        <v>Pas de tentative</v>
      </c>
      <c r="J145" s="12">
        <f>MAX(Tableau1[[#This Row],[FR_1]],Tableau1[[#This Row],[FR_2]],Tableau1[[#This Row],[FR_3]],Tableau1[[#This Row],[FR_4]])</f>
        <v>12</v>
      </c>
      <c r="K145" s="12" t="str" cm="1">
        <f t="array" ref="K145">_xlfn.IFS(Tableau1[[#This Row],[FR]]=0,"Pas de tentative", Tableau1[[#This Row],[FR]]&lt;11,"Pas validé", Tableau1[[#This Row],[FR]]&gt;=11,"Validé")</f>
        <v>Validé</v>
      </c>
    </row>
    <row r="146" spans="1:11" ht="15.75" hidden="1" x14ac:dyDescent="0.25">
      <c r="A146" s="11" t="s">
        <v>306</v>
      </c>
      <c r="B146" s="10" t="s">
        <v>644</v>
      </c>
      <c r="C146" s="10" t="str">
        <f t="shared" si="2"/>
        <v>IMBAULTLouis</v>
      </c>
      <c r="D146" s="10" t="str">
        <f>IFERROR(VLOOKUP(C146,liste_ml!$C$1:$L$121,10,FALSE),"Pas concerné")</f>
        <v>Pas concerné</v>
      </c>
      <c r="E146" s="10" t="str" cm="1">
        <f t="array" ref="E146">_xlfn.IFS(D146="Pas concerné","Pas concerné",D146&gt;=10,"Validé",D146&lt;10,"Pas validé")</f>
        <v>Pas concerné</v>
      </c>
      <c r="F146" s="10" t="str">
        <f>IFERROR(VLOOKUP(C146,t1_FR_0411!$C$1:$E$48,3,FALSE),"Pas de tentative")</f>
        <v>Pas de tentative</v>
      </c>
      <c r="G146" s="12">
        <f>IFERROR(VLOOKUP(C146,t2_FR_1811!$D$1:$E$126,2,FALSE),"Pas de tentative")</f>
        <v>9</v>
      </c>
      <c r="H146" s="12">
        <f>IFERROR(VLOOKUP(C146,t3_FR_2511!$C$1:$E$103,3,FALSE),"Pas de tentative")</f>
        <v>6.5</v>
      </c>
      <c r="I146" s="12">
        <f>IFERROR(VLOOKUP(C146,t4_FR_0212!$C$1:$E$58,3,FALSE),"Pas de tentative")</f>
        <v>12</v>
      </c>
      <c r="J146" s="12">
        <f>MAX(Tableau1[[#This Row],[FR_1]],Tableau1[[#This Row],[FR_2]],Tableau1[[#This Row],[FR_3]],Tableau1[[#This Row],[FR_4]])</f>
        <v>12</v>
      </c>
      <c r="K146" s="12" t="str" cm="1">
        <f t="array" ref="K146">_xlfn.IFS(Tableau1[[#This Row],[FR]]=0,"Pas de tentative", Tableau1[[#This Row],[FR]]&lt;11,"Pas validé", Tableau1[[#This Row],[FR]]&gt;=11,"Validé")</f>
        <v>Validé</v>
      </c>
    </row>
    <row r="147" spans="1:11" ht="15.75" hidden="1" x14ac:dyDescent="0.25">
      <c r="A147" s="11" t="s">
        <v>645</v>
      </c>
      <c r="B147" s="10" t="s">
        <v>646</v>
      </c>
      <c r="C147" s="10" t="str">
        <f t="shared" si="2"/>
        <v>JACQUESAlix</v>
      </c>
      <c r="D147" s="10" t="str">
        <f>IFERROR(VLOOKUP(C147,liste_ml!$C$1:$L$121,10,FALSE),"Pas concerné")</f>
        <v>Pas concerné</v>
      </c>
      <c r="E147" s="10" t="str" cm="1">
        <f t="array" ref="E147">_xlfn.IFS(D147="Pas concerné","Pas concerné",D147&gt;=10,"Validé",D147&lt;10,"Pas validé")</f>
        <v>Pas concerné</v>
      </c>
      <c r="F147" s="10" t="str">
        <f>IFERROR(VLOOKUP(C147,t1_FR_0411!$C$1:$E$48,3,FALSE),"Pas de tentative")</f>
        <v>Pas de tentative</v>
      </c>
      <c r="G147" s="12" t="str">
        <f>IFERROR(VLOOKUP(C147,t2_FR_1811!$D$1:$E$126,2,FALSE),"Pas de tentative")</f>
        <v>Pas de tentative</v>
      </c>
      <c r="H147" s="12">
        <f>IFERROR(VLOOKUP(C147,t3_FR_2511!$C$1:$E$103,3,FALSE),"Pas de tentative")</f>
        <v>20</v>
      </c>
      <c r="I147" s="12" t="str">
        <f>IFERROR(VLOOKUP(C147,t4_FR_0212!$C$1:$E$58,3,FALSE),"Pas de tentative")</f>
        <v>Pas de tentative</v>
      </c>
      <c r="J147" s="12">
        <f>MAX(Tableau1[[#This Row],[FR_1]],Tableau1[[#This Row],[FR_2]],Tableau1[[#This Row],[FR_3]],Tableau1[[#This Row],[FR_4]])</f>
        <v>20</v>
      </c>
      <c r="K147" s="12" t="str" cm="1">
        <f t="array" ref="K147">_xlfn.IFS(Tableau1[[#This Row],[FR]]=0,"Pas de tentative", Tableau1[[#This Row],[FR]]&lt;11,"Pas validé", Tableau1[[#This Row],[FR]]&gt;=11,"Validé")</f>
        <v>Validé</v>
      </c>
    </row>
    <row r="148" spans="1:11" ht="15.75" hidden="1" x14ac:dyDescent="0.25">
      <c r="A148" s="11" t="s">
        <v>436</v>
      </c>
      <c r="B148" s="10" t="s">
        <v>435</v>
      </c>
      <c r="C148" s="10" t="str">
        <f t="shared" si="2"/>
        <v>JOHNSONEmeric</v>
      </c>
      <c r="D148" s="10" t="str">
        <f>IFERROR(VLOOKUP(C148,liste_ml!$C$1:$L$121,10,FALSE),"Pas concerné")</f>
        <v>Pas concerné</v>
      </c>
      <c r="E148" s="10" t="str" cm="1">
        <f t="array" ref="E148">_xlfn.IFS(D148="Pas concerné","Pas concerné",D148&gt;=10,"Validé",D148&lt;10,"Pas validé")</f>
        <v>Pas concerné</v>
      </c>
      <c r="F148" s="10">
        <f>IFERROR(VLOOKUP(C148,t1_FR_0411!$C$1:$E$48,3,FALSE),"Pas de tentative")</f>
        <v>14.5</v>
      </c>
      <c r="G148" s="12" t="str">
        <f>IFERROR(VLOOKUP(C148,t2_FR_1811!$D$1:$E$126,2,FALSE),"Pas de tentative")</f>
        <v>Pas de tentative</v>
      </c>
      <c r="H148" s="12" t="str">
        <f>IFERROR(VLOOKUP(C148,t3_FR_2511!$C$1:$E$103,3,FALSE),"Pas de tentative")</f>
        <v>Pas de tentative</v>
      </c>
      <c r="I148" s="12" t="str">
        <f>IFERROR(VLOOKUP(C148,t4_FR_0212!$C$1:$E$58,3,FALSE),"Pas de tentative")</f>
        <v>Pas de tentative</v>
      </c>
      <c r="J148" s="12">
        <f>MAX(Tableau1[[#This Row],[FR_1]],Tableau1[[#This Row],[FR_2]],Tableau1[[#This Row],[FR_3]],Tableau1[[#This Row],[FR_4]])</f>
        <v>14.5</v>
      </c>
      <c r="K148" s="12" t="str" cm="1">
        <f t="array" ref="K148">_xlfn.IFS(Tableau1[[#This Row],[FR]]=0,"Pas de tentative", Tableau1[[#This Row],[FR]]&lt;11,"Pas validé", Tableau1[[#This Row],[FR]]&gt;=11,"Validé")</f>
        <v>Validé</v>
      </c>
    </row>
    <row r="149" spans="1:11" ht="15.75" hidden="1" x14ac:dyDescent="0.25">
      <c r="A149" s="11" t="s">
        <v>647</v>
      </c>
      <c r="B149" s="10" t="s">
        <v>648</v>
      </c>
      <c r="C149" s="10" t="str">
        <f t="shared" si="2"/>
        <v>JOOSEloi</v>
      </c>
      <c r="D149" s="10" t="str">
        <f>IFERROR(VLOOKUP(C149,liste_ml!$C$1:$L$121,10,FALSE),"Pas concerné")</f>
        <v>Pas concerné</v>
      </c>
      <c r="E149" s="10" t="str" cm="1">
        <f t="array" ref="E149">_xlfn.IFS(D149="Pas concerné","Pas concerné",D149&gt;=10,"Validé",D149&lt;10,"Pas validé")</f>
        <v>Pas concerné</v>
      </c>
      <c r="F149" s="10" t="str">
        <f>IFERROR(VLOOKUP(C149,t1_FR_0411!$C$1:$E$48,3,FALSE),"Pas de tentative")</f>
        <v>Pas de tentative</v>
      </c>
      <c r="G149" s="12" t="str">
        <f>IFERROR(VLOOKUP(C149,t2_FR_1811!$D$1:$E$126,2,FALSE),"Pas de tentative")</f>
        <v>Pas de tentative</v>
      </c>
      <c r="H149" s="12">
        <f>IFERROR(VLOOKUP(C149,t3_FR_2511!$C$1:$E$103,3,FALSE),"Pas de tentative")</f>
        <v>12</v>
      </c>
      <c r="I149" s="12" t="str">
        <f>IFERROR(VLOOKUP(C149,t4_FR_0212!$C$1:$E$58,3,FALSE),"Pas de tentative")</f>
        <v>Pas de tentative</v>
      </c>
      <c r="J149" s="12">
        <f>MAX(Tableau1[[#This Row],[FR_1]],Tableau1[[#This Row],[FR_2]],Tableau1[[#This Row],[FR_3]],Tableau1[[#This Row],[FR_4]])</f>
        <v>12</v>
      </c>
      <c r="K149" s="12" t="str" cm="1">
        <f t="array" ref="K149">_xlfn.IFS(Tableau1[[#This Row],[FR]]=0,"Pas de tentative", Tableau1[[#This Row],[FR]]&lt;11,"Pas validé", Tableau1[[#This Row],[FR]]&gt;=11,"Validé")</f>
        <v>Validé</v>
      </c>
    </row>
    <row r="150" spans="1:11" ht="15.75" hidden="1" x14ac:dyDescent="0.25">
      <c r="A150" s="11" t="s">
        <v>441</v>
      </c>
      <c r="B150" s="10" t="s">
        <v>440</v>
      </c>
      <c r="C150" s="10" t="str">
        <f t="shared" si="2"/>
        <v>JOURDAINClothilde</v>
      </c>
      <c r="D150" s="10" t="str">
        <f>IFERROR(VLOOKUP(C150,liste_ml!$C$1:$L$121,10,FALSE),"Pas concerné")</f>
        <v>Pas concerné</v>
      </c>
      <c r="E150" s="10" t="str" cm="1">
        <f t="array" ref="E150">_xlfn.IFS(D150="Pas concerné","Pas concerné",D150&gt;=10,"Validé",D150&lt;10,"Pas validé")</f>
        <v>Pas concerné</v>
      </c>
      <c r="F150" s="10">
        <f>IFERROR(VLOOKUP(C150,t1_FR_0411!$C$1:$E$48,3,FALSE),"Pas de tentative")</f>
        <v>12</v>
      </c>
      <c r="G150" s="12" t="str">
        <f>IFERROR(VLOOKUP(C150,t2_FR_1811!$D$1:$E$126,2,FALSE),"Pas de tentative")</f>
        <v>Pas de tentative</v>
      </c>
      <c r="H150" s="12" t="str">
        <f>IFERROR(VLOOKUP(C150,t3_FR_2511!$C$1:$E$103,3,FALSE),"Pas de tentative")</f>
        <v>Pas de tentative</v>
      </c>
      <c r="I150" s="12" t="str">
        <f>IFERROR(VLOOKUP(C150,t4_FR_0212!$C$1:$E$58,3,FALSE),"Pas de tentative")</f>
        <v>Pas de tentative</v>
      </c>
      <c r="J150" s="12">
        <f>MAX(Tableau1[[#This Row],[FR_1]],Tableau1[[#This Row],[FR_2]],Tableau1[[#This Row],[FR_3]],Tableau1[[#This Row],[FR_4]])</f>
        <v>12</v>
      </c>
      <c r="K150" s="12" t="str" cm="1">
        <f t="array" ref="K150">_xlfn.IFS(Tableau1[[#This Row],[FR]]=0,"Pas de tentative", Tableau1[[#This Row],[FR]]&lt;11,"Pas validé", Tableau1[[#This Row],[FR]]&gt;=11,"Validé")</f>
        <v>Validé</v>
      </c>
    </row>
    <row r="151" spans="1:11" ht="15.75" hidden="1" x14ac:dyDescent="0.25">
      <c r="A151" s="11" t="s">
        <v>211</v>
      </c>
      <c r="B151" s="10" t="s">
        <v>649</v>
      </c>
      <c r="C151" s="10" t="str">
        <f t="shared" si="2"/>
        <v>JOURDIERJules</v>
      </c>
      <c r="D151" s="10" t="str">
        <f>IFERROR(VLOOKUP(C151,liste_ml!$C$1:$L$121,10,FALSE),"Pas concerné")</f>
        <v>Pas concerné</v>
      </c>
      <c r="E151" s="10" t="str" cm="1">
        <f t="array" ref="E151">_xlfn.IFS(D151="Pas concerné","Pas concerné",D151&gt;=10,"Validé",D151&lt;10,"Pas validé")</f>
        <v>Pas concerné</v>
      </c>
      <c r="F151" s="10" t="str">
        <f>IFERROR(VLOOKUP(C151,t1_FR_0411!$C$1:$E$48,3,FALSE),"Pas de tentative")</f>
        <v>Pas de tentative</v>
      </c>
      <c r="G151" s="12">
        <f>IFERROR(VLOOKUP(C151,t2_FR_1811!$D$1:$E$126,2,FALSE),"Pas de tentative")</f>
        <v>17</v>
      </c>
      <c r="H151" s="12" t="str">
        <f>IFERROR(VLOOKUP(C151,t3_FR_2511!$C$1:$E$103,3,FALSE),"Pas de tentative")</f>
        <v>Pas de tentative</v>
      </c>
      <c r="I151" s="12" t="str">
        <f>IFERROR(VLOOKUP(C151,t4_FR_0212!$C$1:$E$58,3,FALSE),"Pas de tentative")</f>
        <v>Pas de tentative</v>
      </c>
      <c r="J151" s="12">
        <f>MAX(Tableau1[[#This Row],[FR_1]],Tableau1[[#This Row],[FR_2]],Tableau1[[#This Row],[FR_3]],Tableau1[[#This Row],[FR_4]])</f>
        <v>17</v>
      </c>
      <c r="K151" s="12" t="str" cm="1">
        <f t="array" ref="K151">_xlfn.IFS(Tableau1[[#This Row],[FR]]=0,"Pas de tentative", Tableau1[[#This Row],[FR]]&lt;11,"Pas validé", Tableau1[[#This Row],[FR]]&gt;=11,"Validé")</f>
        <v>Validé</v>
      </c>
    </row>
    <row r="152" spans="1:11" ht="15.75" hidden="1" x14ac:dyDescent="0.25">
      <c r="A152" s="11" t="s">
        <v>650</v>
      </c>
      <c r="B152" s="10" t="s">
        <v>651</v>
      </c>
      <c r="C152" s="10" t="str">
        <f t="shared" si="2"/>
        <v>KIHLJeanne</v>
      </c>
      <c r="D152" s="10" t="str">
        <f>IFERROR(VLOOKUP(C152,liste_ml!$C$1:$L$121,10,FALSE),"Pas concerné")</f>
        <v>Pas concerné</v>
      </c>
      <c r="E152" s="10" t="str" cm="1">
        <f t="array" ref="E152">_xlfn.IFS(D152="Pas concerné","Pas concerné",D152&gt;=10,"Validé",D152&lt;10,"Pas validé")</f>
        <v>Pas concerné</v>
      </c>
      <c r="F152" s="10" t="str">
        <f>IFERROR(VLOOKUP(C152,t1_FR_0411!$C$1:$E$48,3,FALSE),"Pas de tentative")</f>
        <v>Pas de tentative</v>
      </c>
      <c r="G152" s="12" t="str">
        <f>IFERROR(VLOOKUP(C152,t2_FR_1811!$D$1:$E$126,2,FALSE),"Pas de tentative")</f>
        <v>Pas de tentative</v>
      </c>
      <c r="H152" s="12" t="str">
        <f>IFERROR(VLOOKUP(C152,t3_FR_2511!$C$1:$E$103,3,FALSE),"Pas de tentative")</f>
        <v>Pas de tentative</v>
      </c>
      <c r="I152" s="12" t="str">
        <f>IFERROR(VLOOKUP(C152,t4_FR_0212!$C$1:$E$58,3,FALSE),"Pas de tentative")</f>
        <v>Pas de tentative</v>
      </c>
      <c r="J152" s="12">
        <f>MAX(Tableau1[[#This Row],[FR_1]],Tableau1[[#This Row],[FR_2]],Tableau1[[#This Row],[FR_3]],Tableau1[[#This Row],[FR_4]])</f>
        <v>0</v>
      </c>
      <c r="K152" s="12" t="str" cm="1">
        <f t="array" ref="K152">_xlfn.IFS(Tableau1[[#This Row],[FR]]=0,"Pas de tentative", Tableau1[[#This Row],[FR]]&lt;11,"Pas validé", Tableau1[[#This Row],[FR]]&gt;=11,"Validé")</f>
        <v>Pas de tentative</v>
      </c>
    </row>
    <row r="153" spans="1:11" ht="15.75" hidden="1" x14ac:dyDescent="0.25">
      <c r="A153" s="11" t="s">
        <v>247</v>
      </c>
      <c r="B153" s="10" t="s">
        <v>246</v>
      </c>
      <c r="C153" s="10" t="str">
        <f t="shared" si="2"/>
        <v>KIMOUIllary Marie-Madeleine Maguylle</v>
      </c>
      <c r="D153" s="10" t="str">
        <f>IFERROR(VLOOKUP(C153,liste_ml!$C$1:$L$121,10,FALSE),"Pas concerné")</f>
        <v>Validé</v>
      </c>
      <c r="E153" s="10" t="str" cm="1">
        <f t="array" ref="E153">_xlfn.IFS(D153="Pas concerné","Pas concerné",D153&gt;=10,"Validé",D153&lt;10,"Pas validé")</f>
        <v>Validé</v>
      </c>
      <c r="F153" s="10" t="str">
        <f>IFERROR(VLOOKUP(C153,t1_FR_0411!$C$1:$E$48,3,FALSE),"Pas de tentative")</f>
        <v>Pas de tentative</v>
      </c>
      <c r="G153" s="12">
        <f>IFERROR(VLOOKUP(C153,t2_FR_1811!$D$1:$E$126,2,FALSE),"Pas de tentative")</f>
        <v>17.5</v>
      </c>
      <c r="H153" s="12" t="str">
        <f>IFERROR(VLOOKUP(C153,t3_FR_2511!$C$1:$E$103,3,FALSE),"Pas de tentative")</f>
        <v>Pas de tentative</v>
      </c>
      <c r="I153" s="12" t="str">
        <f>IFERROR(VLOOKUP(C153,t4_FR_0212!$C$1:$E$58,3,FALSE),"Pas de tentative")</f>
        <v>Pas de tentative</v>
      </c>
      <c r="J153" s="12">
        <f>MAX(Tableau1[[#This Row],[FR_1]],Tableau1[[#This Row],[FR_2]],Tableau1[[#This Row],[FR_3]],Tableau1[[#This Row],[FR_4]])</f>
        <v>17.5</v>
      </c>
      <c r="K153" s="12" t="str" cm="1">
        <f t="array" ref="K153">_xlfn.IFS(Tableau1[[#This Row],[FR]]=0,"Pas de tentative", Tableau1[[#This Row],[FR]]&lt;11,"Pas validé", Tableau1[[#This Row],[FR]]&gt;=11,"Validé")</f>
        <v>Validé</v>
      </c>
    </row>
    <row r="154" spans="1:11" ht="15.75" hidden="1" x14ac:dyDescent="0.25">
      <c r="A154" s="11" t="s">
        <v>15</v>
      </c>
      <c r="B154" s="10" t="s">
        <v>14</v>
      </c>
      <c r="C154" s="10" t="str">
        <f t="shared" si="2"/>
        <v>KULESZARobin</v>
      </c>
      <c r="D154" s="10" t="str">
        <f>IFERROR(VLOOKUP(C154,liste_ml!$C$1:$L$121,10,FALSE),"Pas concerné")</f>
        <v>Validé</v>
      </c>
      <c r="E154" s="10" t="str" cm="1">
        <f t="array" ref="E154">_xlfn.IFS(D154="Pas concerné","Pas concerné",D154&gt;=10,"Validé",D154&lt;10,"Pas validé")</f>
        <v>Validé</v>
      </c>
      <c r="F154" s="10" t="str">
        <f>IFERROR(VLOOKUP(C154,t1_FR_0411!$C$1:$E$48,3,FALSE),"Pas de tentative")</f>
        <v>Pas de tentative</v>
      </c>
      <c r="G154" s="12">
        <f>IFERROR(VLOOKUP(C154,t2_FR_1811!$D$1:$E$126,2,FALSE),"Pas de tentative")</f>
        <v>14</v>
      </c>
      <c r="H154" s="12" t="str">
        <f>IFERROR(VLOOKUP(C154,t3_FR_2511!$C$1:$E$103,3,FALSE),"Pas de tentative")</f>
        <v>Pas de tentative</v>
      </c>
      <c r="I154" s="12" t="str">
        <f>IFERROR(VLOOKUP(C154,t4_FR_0212!$C$1:$E$58,3,FALSE),"Pas de tentative")</f>
        <v>Pas de tentative</v>
      </c>
      <c r="J154" s="12">
        <f>MAX(Tableau1[[#This Row],[FR_1]],Tableau1[[#This Row],[FR_2]],Tableau1[[#This Row],[FR_3]],Tableau1[[#This Row],[FR_4]])</f>
        <v>14</v>
      </c>
      <c r="K154" s="12" t="str" cm="1">
        <f t="array" ref="K154">_xlfn.IFS(Tableau1[[#This Row],[FR]]=0,"Pas de tentative", Tableau1[[#This Row],[FR]]&lt;11,"Pas validé", Tableau1[[#This Row],[FR]]&gt;=11,"Validé")</f>
        <v>Validé</v>
      </c>
    </row>
    <row r="155" spans="1:11" ht="15.75" hidden="1" x14ac:dyDescent="0.25">
      <c r="A155" s="11" t="s">
        <v>119</v>
      </c>
      <c r="B155" s="10" t="s">
        <v>118</v>
      </c>
      <c r="C155" s="10" t="str">
        <f t="shared" si="2"/>
        <v>LAMARETony</v>
      </c>
      <c r="D155" s="10" t="str">
        <f>IFERROR(VLOOKUP(C155,liste_ml!$C$1:$L$121,10,FALSE),"Pas concerné")</f>
        <v>Validé</v>
      </c>
      <c r="E155" s="10" t="str" cm="1">
        <f t="array" ref="E155">_xlfn.IFS(D155="Pas concerné","Pas concerné",D155&gt;=10,"Validé",D155&lt;10,"Pas validé")</f>
        <v>Validé</v>
      </c>
      <c r="F155" s="10" t="str">
        <f>IFERROR(VLOOKUP(C155,t1_FR_0411!$C$1:$E$48,3,FALSE),"Pas de tentative")</f>
        <v>Pas de tentative</v>
      </c>
      <c r="G155" s="12">
        <f>IFERROR(VLOOKUP(C155,t2_FR_1811!$D$1:$E$126,2,FALSE),"Pas de tentative")</f>
        <v>20</v>
      </c>
      <c r="H155" s="12" t="str">
        <f>IFERROR(VLOOKUP(C155,t3_FR_2511!$C$1:$E$103,3,FALSE),"Pas de tentative")</f>
        <v>Pas de tentative</v>
      </c>
      <c r="I155" s="12" t="str">
        <f>IFERROR(VLOOKUP(C155,t4_FR_0212!$C$1:$E$58,3,FALSE),"Pas de tentative")</f>
        <v>Pas de tentative</v>
      </c>
      <c r="J155" s="12">
        <f>MAX(Tableau1[[#This Row],[FR_1]],Tableau1[[#This Row],[FR_2]],Tableau1[[#This Row],[FR_3]],Tableau1[[#This Row],[FR_4]])</f>
        <v>20</v>
      </c>
      <c r="K155" s="12" t="str" cm="1">
        <f t="array" ref="K155">_xlfn.IFS(Tableau1[[#This Row],[FR]]=0,"Pas de tentative", Tableau1[[#This Row],[FR]]&lt;11,"Pas validé", Tableau1[[#This Row],[FR]]&gt;=11,"Validé")</f>
        <v>Validé</v>
      </c>
    </row>
    <row r="156" spans="1:11" ht="15.75" hidden="1" x14ac:dyDescent="0.25">
      <c r="A156" s="11" t="s">
        <v>652</v>
      </c>
      <c r="B156" s="10" t="s">
        <v>653</v>
      </c>
      <c r="C156" s="10" t="str">
        <f t="shared" si="2"/>
        <v>LAMBERTMarion</v>
      </c>
      <c r="D156" s="10" t="str">
        <f>IFERROR(VLOOKUP(C156,liste_ml!$C$1:$L$121,10,FALSE),"Pas concerné")</f>
        <v>Pas concerné</v>
      </c>
      <c r="E156" s="10" t="str" cm="1">
        <f t="array" ref="E156">_xlfn.IFS(D156="Pas concerné","Pas concerné",D156&gt;=10,"Validé",D156&lt;10,"Pas validé")</f>
        <v>Pas concerné</v>
      </c>
      <c r="F156" s="10" t="str">
        <f>IFERROR(VLOOKUP(C156,t1_FR_0411!$C$1:$E$48,3,FALSE),"Pas de tentative")</f>
        <v>Pas de tentative</v>
      </c>
      <c r="G156" s="12">
        <f>IFERROR(VLOOKUP(C156,t2_FR_1811!$D$1:$E$126,2,FALSE),"Pas de tentative")</f>
        <v>9</v>
      </c>
      <c r="H156" s="12">
        <f>IFERROR(VLOOKUP(C156,t3_FR_2511!$C$1:$E$103,3,FALSE),"Pas de tentative")</f>
        <v>11.5</v>
      </c>
      <c r="I156" s="12" t="str">
        <f>IFERROR(VLOOKUP(C156,t4_FR_0212!$C$1:$E$58,3,FALSE),"Pas de tentative")</f>
        <v>Pas de tentative</v>
      </c>
      <c r="J156" s="12">
        <f>MAX(Tableau1[[#This Row],[FR_1]],Tableau1[[#This Row],[FR_2]],Tableau1[[#This Row],[FR_3]],Tableau1[[#This Row],[FR_4]])</f>
        <v>11.5</v>
      </c>
      <c r="K156" s="12" t="str" cm="1">
        <f t="array" ref="K156">_xlfn.IFS(Tableau1[[#This Row],[FR]]=0,"Pas de tentative", Tableau1[[#This Row],[FR]]&lt;11,"Pas validé", Tableau1[[#This Row],[FR]]&gt;=11,"Validé")</f>
        <v>Validé</v>
      </c>
    </row>
    <row r="157" spans="1:11" ht="15.75" hidden="1" x14ac:dyDescent="0.25">
      <c r="A157" s="11" t="s">
        <v>654</v>
      </c>
      <c r="B157" s="10" t="s">
        <v>655</v>
      </c>
      <c r="C157" s="10" t="str">
        <f t="shared" si="2"/>
        <v>LAMESCHCharles-Antoine</v>
      </c>
      <c r="D157" s="10" t="str">
        <f>IFERROR(VLOOKUP(C157,liste_ml!$C$1:$L$121,10,FALSE),"Pas concerné")</f>
        <v>Pas concerné</v>
      </c>
      <c r="E157" s="10" t="str" cm="1">
        <f t="array" ref="E157">_xlfn.IFS(D157="Pas concerné","Pas concerné",D157&gt;=10,"Validé",D157&lt;10,"Pas validé")</f>
        <v>Pas concerné</v>
      </c>
      <c r="F157" s="10" t="str">
        <f>IFERROR(VLOOKUP(C157,t1_FR_0411!$C$1:$E$48,3,FALSE),"Pas de tentative")</f>
        <v>Pas de tentative</v>
      </c>
      <c r="G157" s="12">
        <f>IFERROR(VLOOKUP(C157,t2_FR_1811!$D$1:$E$126,2,FALSE),"Pas de tentative")</f>
        <v>5</v>
      </c>
      <c r="H157" s="12">
        <f>IFERROR(VLOOKUP(C157,t3_FR_2511!$C$1:$E$103,3,FALSE),"Pas de tentative")</f>
        <v>11.5</v>
      </c>
      <c r="I157" s="12" t="str">
        <f>IFERROR(VLOOKUP(C157,t4_FR_0212!$C$1:$E$58,3,FALSE),"Pas de tentative")</f>
        <v>Pas de tentative</v>
      </c>
      <c r="J157" s="12">
        <f>MAX(Tableau1[[#This Row],[FR_1]],Tableau1[[#This Row],[FR_2]],Tableau1[[#This Row],[FR_3]],Tableau1[[#This Row],[FR_4]])</f>
        <v>11.5</v>
      </c>
      <c r="K157" s="12" t="str" cm="1">
        <f t="array" ref="K157">_xlfn.IFS(Tableau1[[#This Row],[FR]]=0,"Pas de tentative", Tableau1[[#This Row],[FR]]&lt;11,"Pas validé", Tableau1[[#This Row],[FR]]&gt;=11,"Validé")</f>
        <v>Validé</v>
      </c>
    </row>
    <row r="158" spans="1:11" ht="15.75" hidden="1" x14ac:dyDescent="0.25">
      <c r="A158" s="11" t="s">
        <v>656</v>
      </c>
      <c r="B158" s="10" t="s">
        <v>657</v>
      </c>
      <c r="C158" s="10" t="str">
        <f t="shared" si="2"/>
        <v>LANDSBERG- URIONApolline</v>
      </c>
      <c r="D158" s="10" t="str">
        <f>IFERROR(VLOOKUP(C158,liste_ml!$C$1:$L$121,10,FALSE),"Pas concerné")</f>
        <v>Pas concerné</v>
      </c>
      <c r="E158" s="10" t="str" cm="1">
        <f t="array" ref="E158">_xlfn.IFS(D158="Pas concerné","Pas concerné",D158&gt;=10,"Validé",D158&lt;10,"Pas validé")</f>
        <v>Pas concerné</v>
      </c>
      <c r="F158" s="10" t="str">
        <f>IFERROR(VLOOKUP(C158,t1_FR_0411!$C$1:$E$48,3,FALSE),"Pas de tentative")</f>
        <v>Pas de tentative</v>
      </c>
      <c r="G158" s="12" t="str">
        <f>IFERROR(VLOOKUP(C158,t2_FR_1811!$D$1:$E$126,2,FALSE),"Pas de tentative")</f>
        <v>Pas de tentative</v>
      </c>
      <c r="H158" s="12" t="str">
        <f>IFERROR(VLOOKUP(C158,t3_FR_2511!$C$1:$E$103,3,FALSE),"Pas de tentative")</f>
        <v>Pas de tentative</v>
      </c>
      <c r="I158" s="12">
        <f>IFERROR(VLOOKUP(C158,t4_FR_0212!$C$1:$E$58,3,FALSE),"Pas de tentative")</f>
        <v>12</v>
      </c>
      <c r="J158" s="12">
        <f>MAX(Tableau1[[#This Row],[FR_1]],Tableau1[[#This Row],[FR_2]],Tableau1[[#This Row],[FR_3]],Tableau1[[#This Row],[FR_4]])</f>
        <v>12</v>
      </c>
      <c r="K158" s="12" t="str" cm="1">
        <f t="array" ref="K158">_xlfn.IFS(Tableau1[[#This Row],[FR]]=0,"Pas de tentative", Tableau1[[#This Row],[FR]]&lt;11,"Pas validé", Tableau1[[#This Row],[FR]]&gt;=11,"Validé")</f>
        <v>Validé</v>
      </c>
    </row>
    <row r="159" spans="1:11" ht="15.75" hidden="1" x14ac:dyDescent="0.25">
      <c r="A159" s="11" t="s">
        <v>289</v>
      </c>
      <c r="B159" s="10" t="s">
        <v>288</v>
      </c>
      <c r="C159" s="10" t="str">
        <f t="shared" si="2"/>
        <v>LANGLAISAlexis</v>
      </c>
      <c r="D159" s="10" t="str">
        <f>IFERROR(VLOOKUP(C159,liste_ml!$C$1:$L$121,10,FALSE),"Pas concerné")</f>
        <v>Pas validé</v>
      </c>
      <c r="E159" s="10" t="str" cm="1">
        <f t="array" ref="E159">_xlfn.IFS(D159="Pas concerné","Pas concerné",D159&gt;=10,"Validé",D159&lt;10,"Pas validé")</f>
        <v>Validé</v>
      </c>
      <c r="F159" s="10">
        <f>IFERROR(VLOOKUP(C159,t1_FR_0411!$C$1:$E$48,3,FALSE),"Pas de tentative")</f>
        <v>12</v>
      </c>
      <c r="G159" s="12" t="str">
        <f>IFERROR(VLOOKUP(C159,t2_FR_1811!$D$1:$E$126,2,FALSE),"Pas de tentative")</f>
        <v>Pas de tentative</v>
      </c>
      <c r="H159" s="12" t="str">
        <f>IFERROR(VLOOKUP(C159,t3_FR_2511!$C$1:$E$103,3,FALSE),"Pas de tentative")</f>
        <v>Pas de tentative</v>
      </c>
      <c r="I159" s="12">
        <f>IFERROR(VLOOKUP(C159,t4_FR_0212!$C$1:$E$58,3,FALSE),"Pas de tentative")</f>
        <v>14</v>
      </c>
      <c r="J159" s="12">
        <f>MAX(Tableau1[[#This Row],[FR_1]],Tableau1[[#This Row],[FR_2]],Tableau1[[#This Row],[FR_3]],Tableau1[[#This Row],[FR_4]])</f>
        <v>14</v>
      </c>
      <c r="K159" s="12" t="str" cm="1">
        <f t="array" ref="K159">_xlfn.IFS(Tableau1[[#This Row],[FR]]=0,"Pas de tentative", Tableau1[[#This Row],[FR]]&lt;11,"Pas validé", Tableau1[[#This Row],[FR]]&gt;=11,"Validé")</f>
        <v>Validé</v>
      </c>
    </row>
    <row r="160" spans="1:11" ht="15.75" hidden="1" x14ac:dyDescent="0.25">
      <c r="A160" s="11" t="s">
        <v>32</v>
      </c>
      <c r="B160" s="10" t="s">
        <v>97</v>
      </c>
      <c r="C160" s="10" t="str">
        <f t="shared" si="2"/>
        <v>LANGLETJean</v>
      </c>
      <c r="D160" s="10" t="str">
        <f>IFERROR(VLOOKUP(C160,liste_ml!$C$1:$L$121,10,FALSE),"Pas concerné")</f>
        <v>Validé</v>
      </c>
      <c r="E160" s="10" t="str" cm="1">
        <f t="array" ref="E160">_xlfn.IFS(D160="Pas concerné","Pas concerné",D160&gt;=10,"Validé",D160&lt;10,"Pas validé")</f>
        <v>Validé</v>
      </c>
      <c r="F160" s="10" t="str">
        <f>IFERROR(VLOOKUP(C160,t1_FR_0411!$C$1:$E$48,3,FALSE),"Pas de tentative")</f>
        <v>Pas de tentative</v>
      </c>
      <c r="G160" s="12" t="str">
        <f>IFERROR(VLOOKUP(C160,t2_FR_1811!$D$1:$E$126,2,FALSE),"Pas de tentative")</f>
        <v>Pas de tentative</v>
      </c>
      <c r="H160" s="12">
        <f>IFERROR(VLOOKUP(C160,t3_FR_2511!$C$1:$E$103,3,FALSE),"Pas de tentative")</f>
        <v>12</v>
      </c>
      <c r="I160" s="12" t="str">
        <f>IFERROR(VLOOKUP(C160,t4_FR_0212!$C$1:$E$58,3,FALSE),"Pas de tentative")</f>
        <v>Pas de tentative</v>
      </c>
      <c r="J160" s="12">
        <f>MAX(Tableau1[[#This Row],[FR_1]],Tableau1[[#This Row],[FR_2]],Tableau1[[#This Row],[FR_3]],Tableau1[[#This Row],[FR_4]])</f>
        <v>12</v>
      </c>
      <c r="K160" s="12" t="str" cm="1">
        <f t="array" ref="K160">_xlfn.IFS(Tableau1[[#This Row],[FR]]=0,"Pas de tentative", Tableau1[[#This Row],[FR]]&lt;11,"Pas validé", Tableau1[[#This Row],[FR]]&gt;=11,"Validé")</f>
        <v>Validé</v>
      </c>
    </row>
    <row r="161" spans="1:11" ht="15.75" hidden="1" x14ac:dyDescent="0.25">
      <c r="A161" s="11" t="s">
        <v>15</v>
      </c>
      <c r="B161" s="10" t="s">
        <v>366</v>
      </c>
      <c r="C161" s="10" t="str">
        <f t="shared" si="2"/>
        <v>LARCHEVEQUERobin</v>
      </c>
      <c r="D161" s="10" t="str">
        <f>IFERROR(VLOOKUP(C161,liste_ml!$C$1:$L$121,10,FALSE),"Pas concerné")</f>
        <v>Pas concerné</v>
      </c>
      <c r="E161" s="10" t="str" cm="1">
        <f t="array" ref="E161">_xlfn.IFS(D161="Pas concerné","Pas concerné",D161&gt;=10,"Validé",D161&lt;10,"Pas validé")</f>
        <v>Pas concerné</v>
      </c>
      <c r="F161" s="10">
        <f>IFERROR(VLOOKUP(C161,t1_FR_0411!$C$1:$E$48,3,FALSE),"Pas de tentative")</f>
        <v>17</v>
      </c>
      <c r="G161" s="12" t="str">
        <f>IFERROR(VLOOKUP(C161,t2_FR_1811!$D$1:$E$126,2,FALSE),"Pas de tentative")</f>
        <v>Pas de tentative</v>
      </c>
      <c r="H161" s="12" t="str">
        <f>IFERROR(VLOOKUP(C161,t3_FR_2511!$C$1:$E$103,3,FALSE),"Pas de tentative")</f>
        <v>Pas de tentative</v>
      </c>
      <c r="I161" s="12" t="str">
        <f>IFERROR(VLOOKUP(C161,t4_FR_0212!$C$1:$E$58,3,FALSE),"Pas de tentative")</f>
        <v>Pas de tentative</v>
      </c>
      <c r="J161" s="12">
        <f>MAX(Tableau1[[#This Row],[FR_1]],Tableau1[[#This Row],[FR_2]],Tableau1[[#This Row],[FR_3]],Tableau1[[#This Row],[FR_4]])</f>
        <v>17</v>
      </c>
      <c r="K161" s="12" t="str" cm="1">
        <f t="array" ref="K161">_xlfn.IFS(Tableau1[[#This Row],[FR]]=0,"Pas de tentative", Tableau1[[#This Row],[FR]]&lt;11,"Pas validé", Tableau1[[#This Row],[FR]]&gt;=11,"Validé")</f>
        <v>Validé</v>
      </c>
    </row>
    <row r="162" spans="1:11" ht="15.75" hidden="1" x14ac:dyDescent="0.25">
      <c r="A162" s="11" t="s">
        <v>143</v>
      </c>
      <c r="B162" s="10" t="s">
        <v>658</v>
      </c>
      <c r="C162" s="10" t="str">
        <f t="shared" si="2"/>
        <v>LAURENTEliott</v>
      </c>
      <c r="D162" s="10" t="str">
        <f>IFERROR(VLOOKUP(C162,liste_ml!$C$1:$L$121,10,FALSE),"Pas concerné")</f>
        <v>Pas concerné</v>
      </c>
      <c r="E162" s="10" t="str" cm="1">
        <f t="array" ref="E162">_xlfn.IFS(D162="Pas concerné","Pas concerné",D162&gt;=10,"Validé",D162&lt;10,"Pas validé")</f>
        <v>Pas concerné</v>
      </c>
      <c r="F162" s="10" t="str">
        <f>IFERROR(VLOOKUP(C162,t1_FR_0411!$C$1:$E$48,3,FALSE),"Pas de tentative")</f>
        <v>Pas de tentative</v>
      </c>
      <c r="G162" s="12" t="str">
        <f>IFERROR(VLOOKUP(C162,t2_FR_1811!$D$1:$E$126,2,FALSE),"Pas de tentative")</f>
        <v>Pas de tentative</v>
      </c>
      <c r="H162" s="12">
        <f>IFERROR(VLOOKUP(C162,t3_FR_2511!$C$1:$E$103,3,FALSE),"Pas de tentative")</f>
        <v>17.5</v>
      </c>
      <c r="I162" s="12" t="str">
        <f>IFERROR(VLOOKUP(C162,t4_FR_0212!$C$1:$E$58,3,FALSE),"Pas de tentative")</f>
        <v>Pas de tentative</v>
      </c>
      <c r="J162" s="12">
        <f>MAX(Tableau1[[#This Row],[FR_1]],Tableau1[[#This Row],[FR_2]],Tableau1[[#This Row],[FR_3]],Tableau1[[#This Row],[FR_4]])</f>
        <v>17.5</v>
      </c>
      <c r="K162" s="12" t="str" cm="1">
        <f t="array" ref="K162">_xlfn.IFS(Tableau1[[#This Row],[FR]]=0,"Pas de tentative", Tableau1[[#This Row],[FR]]&lt;11,"Pas validé", Tableau1[[#This Row],[FR]]&gt;=11,"Validé")</f>
        <v>Validé</v>
      </c>
    </row>
    <row r="163" spans="1:11" ht="15.75" hidden="1" x14ac:dyDescent="0.25">
      <c r="A163" s="11" t="s">
        <v>77</v>
      </c>
      <c r="B163" s="10" t="s">
        <v>76</v>
      </c>
      <c r="C163" s="10" t="str">
        <f t="shared" si="2"/>
        <v>LAURYJuliette</v>
      </c>
      <c r="D163" s="10" t="str">
        <f>IFERROR(VLOOKUP(C163,liste_ml!$C$1:$L$121,10,FALSE),"Pas concerné")</f>
        <v>Validé</v>
      </c>
      <c r="E163" s="10" t="str" cm="1">
        <f t="array" ref="E163">_xlfn.IFS(D163="Pas concerné","Pas concerné",D163&gt;=10,"Validé",D163&lt;10,"Pas validé")</f>
        <v>Validé</v>
      </c>
      <c r="F163" s="10">
        <f>IFERROR(VLOOKUP(C163,t1_FR_0411!$C$1:$E$48,3,FALSE),"Pas de tentative")</f>
        <v>14.5</v>
      </c>
      <c r="G163" s="12" t="str">
        <f>IFERROR(VLOOKUP(C163,t2_FR_1811!$D$1:$E$126,2,FALSE),"Pas de tentative")</f>
        <v>Pas de tentative</v>
      </c>
      <c r="H163" s="12" t="str">
        <f>IFERROR(VLOOKUP(C163,t3_FR_2511!$C$1:$E$103,3,FALSE),"Pas de tentative")</f>
        <v>Pas de tentative</v>
      </c>
      <c r="I163" s="12" t="str">
        <f>IFERROR(VLOOKUP(C163,t4_FR_0212!$C$1:$E$58,3,FALSE),"Pas de tentative")</f>
        <v>Pas de tentative</v>
      </c>
      <c r="J163" s="12">
        <f>MAX(Tableau1[[#This Row],[FR_1]],Tableau1[[#This Row],[FR_2]],Tableau1[[#This Row],[FR_3]],Tableau1[[#This Row],[FR_4]])</f>
        <v>14.5</v>
      </c>
      <c r="K163" s="12" t="str" cm="1">
        <f t="array" ref="K163">_xlfn.IFS(Tableau1[[#This Row],[FR]]=0,"Pas de tentative", Tableau1[[#This Row],[FR]]&lt;11,"Pas validé", Tableau1[[#This Row],[FR]]&gt;=11,"Validé")</f>
        <v>Validé</v>
      </c>
    </row>
    <row r="164" spans="1:11" ht="15.75" hidden="1" x14ac:dyDescent="0.25">
      <c r="A164" s="11" t="s">
        <v>659</v>
      </c>
      <c r="B164" s="10" t="s">
        <v>660</v>
      </c>
      <c r="C164" s="10" t="str">
        <f t="shared" si="2"/>
        <v>LAUZETAstrid</v>
      </c>
      <c r="D164" s="10" t="str">
        <f>IFERROR(VLOOKUP(C164,liste_ml!$C$1:$L$121,10,FALSE),"Pas concerné")</f>
        <v>Pas concerné</v>
      </c>
      <c r="E164" s="10" t="str" cm="1">
        <f t="array" ref="E164">_xlfn.IFS(D164="Pas concerné","Pas concerné",D164&gt;=10,"Validé",D164&lt;10,"Pas validé")</f>
        <v>Pas concerné</v>
      </c>
      <c r="F164" s="10" t="str">
        <f>IFERROR(VLOOKUP(C164,t1_FR_0411!$C$1:$E$48,3,FALSE),"Pas de tentative")</f>
        <v>Pas de tentative</v>
      </c>
      <c r="G164" s="12">
        <f>IFERROR(VLOOKUP(C164,t2_FR_1811!$D$1:$E$126,2,FALSE),"Pas de tentative")</f>
        <v>11.5</v>
      </c>
      <c r="H164" s="12" t="str">
        <f>IFERROR(VLOOKUP(C164,t3_FR_2511!$C$1:$E$103,3,FALSE),"Pas de tentative")</f>
        <v>Pas de tentative</v>
      </c>
      <c r="I164" s="12" t="str">
        <f>IFERROR(VLOOKUP(C164,t4_FR_0212!$C$1:$E$58,3,FALSE),"Pas de tentative")</f>
        <v>Pas de tentative</v>
      </c>
      <c r="J164" s="12">
        <f>MAX(Tableau1[[#This Row],[FR_1]],Tableau1[[#This Row],[FR_2]],Tableau1[[#This Row],[FR_3]],Tableau1[[#This Row],[FR_4]])</f>
        <v>11.5</v>
      </c>
      <c r="K164" s="12" t="str" cm="1">
        <f t="array" ref="K164">_xlfn.IFS(Tableau1[[#This Row],[FR]]=0,"Pas de tentative", Tableau1[[#This Row],[FR]]&lt;11,"Pas validé", Tableau1[[#This Row],[FR]]&gt;=11,"Validé")</f>
        <v>Validé</v>
      </c>
    </row>
    <row r="165" spans="1:11" ht="15.75" hidden="1" x14ac:dyDescent="0.25">
      <c r="A165" s="11" t="s">
        <v>661</v>
      </c>
      <c r="B165" s="10" t="s">
        <v>662</v>
      </c>
      <c r="C165" s="10" t="str">
        <f t="shared" si="2"/>
        <v>LE CAMEloise</v>
      </c>
      <c r="D165" s="10" t="str">
        <f>IFERROR(VLOOKUP(C165,liste_ml!$C$1:$L$121,10,FALSE),"Pas concerné")</f>
        <v>Pas concerné</v>
      </c>
      <c r="E165" s="10" t="str" cm="1">
        <f t="array" ref="E165">_xlfn.IFS(D165="Pas concerné","Pas concerné",D165&gt;=10,"Validé",D165&lt;10,"Pas validé")</f>
        <v>Pas concerné</v>
      </c>
      <c r="F165" s="10" t="str">
        <f>IFERROR(VLOOKUP(C165,t1_FR_0411!$C$1:$E$48,3,FALSE),"Pas de tentative")</f>
        <v>Pas de tentative</v>
      </c>
      <c r="G165" s="12">
        <f>IFERROR(VLOOKUP(C165,t2_FR_1811!$D$1:$E$126,2,FALSE),"Pas de tentative")</f>
        <v>20</v>
      </c>
      <c r="H165" s="12" t="str">
        <f>IFERROR(VLOOKUP(C165,t3_FR_2511!$C$1:$E$103,3,FALSE),"Pas de tentative")</f>
        <v>Pas de tentative</v>
      </c>
      <c r="I165" s="12" t="str">
        <f>IFERROR(VLOOKUP(C165,t4_FR_0212!$C$1:$E$58,3,FALSE),"Pas de tentative")</f>
        <v>Pas de tentative</v>
      </c>
      <c r="J165" s="12">
        <f>MAX(Tableau1[[#This Row],[FR_1]],Tableau1[[#This Row],[FR_2]],Tableau1[[#This Row],[FR_3]],Tableau1[[#This Row],[FR_4]])</f>
        <v>20</v>
      </c>
      <c r="K165" s="12" t="str" cm="1">
        <f t="array" ref="K165">_xlfn.IFS(Tableau1[[#This Row],[FR]]=0,"Pas de tentative", Tableau1[[#This Row],[FR]]&lt;11,"Pas validé", Tableau1[[#This Row],[FR]]&gt;=11,"Validé")</f>
        <v>Validé</v>
      </c>
    </row>
    <row r="166" spans="1:11" ht="15.75" hidden="1" x14ac:dyDescent="0.25">
      <c r="A166" s="11" t="s">
        <v>256</v>
      </c>
      <c r="B166" s="10" t="s">
        <v>483</v>
      </c>
      <c r="C166" s="10" t="str">
        <f t="shared" si="2"/>
        <v>LECATThomas</v>
      </c>
      <c r="D166" s="10" t="str">
        <f>IFERROR(VLOOKUP(C166,liste_ml!$C$1:$L$121,10,FALSE),"Pas concerné")</f>
        <v>Pas concerné</v>
      </c>
      <c r="E166" s="10" t="str" cm="1">
        <f t="array" ref="E166">_xlfn.IFS(D166="Pas concerné","Pas concerné",D166&gt;=10,"Validé",D166&lt;10,"Pas validé")</f>
        <v>Pas concerné</v>
      </c>
      <c r="F166" s="10">
        <f>IFERROR(VLOOKUP(C166,t1_FR_0411!$C$1:$E$48,3,FALSE),"Pas de tentative")</f>
        <v>11</v>
      </c>
      <c r="G166" s="12" t="str">
        <f>IFERROR(VLOOKUP(C166,t2_FR_1811!$D$1:$E$126,2,FALSE),"Pas de tentative")</f>
        <v>Pas de tentative</v>
      </c>
      <c r="H166" s="12" t="str">
        <f>IFERROR(VLOOKUP(C166,t3_FR_2511!$C$1:$E$103,3,FALSE),"Pas de tentative")</f>
        <v>Pas de tentative</v>
      </c>
      <c r="I166" s="12" t="str">
        <f>IFERROR(VLOOKUP(C166,t4_FR_0212!$C$1:$E$58,3,FALSE),"Pas de tentative")</f>
        <v>Pas de tentative</v>
      </c>
      <c r="J166" s="12">
        <f>MAX(Tableau1[[#This Row],[FR_1]],Tableau1[[#This Row],[FR_2]],Tableau1[[#This Row],[FR_3]],Tableau1[[#This Row],[FR_4]])</f>
        <v>11</v>
      </c>
      <c r="K166" s="12" t="str" cm="1">
        <f t="array" ref="K166">_xlfn.IFS(Tableau1[[#This Row],[FR]]=0,"Pas de tentative", Tableau1[[#This Row],[FR]]&lt;11,"Pas validé", Tableau1[[#This Row],[FR]]&gt;=11,"Validé")</f>
        <v>Validé</v>
      </c>
    </row>
    <row r="167" spans="1:11" ht="15.75" hidden="1" x14ac:dyDescent="0.25">
      <c r="A167" s="11" t="s">
        <v>557</v>
      </c>
      <c r="B167" s="10" t="s">
        <v>663</v>
      </c>
      <c r="C167" s="10" t="str">
        <f t="shared" si="2"/>
        <v>LECERFNathan</v>
      </c>
      <c r="D167" s="10" t="str">
        <f>IFERROR(VLOOKUP(C167,liste_ml!$C$1:$L$121,10,FALSE),"Pas concerné")</f>
        <v>Pas concerné</v>
      </c>
      <c r="E167" s="10" t="str" cm="1">
        <f t="array" ref="E167">_xlfn.IFS(D167="Pas concerné","Pas concerné",D167&gt;=10,"Validé",D167&lt;10,"Pas validé")</f>
        <v>Pas concerné</v>
      </c>
      <c r="F167" s="10" t="str">
        <f>IFERROR(VLOOKUP(C167,t1_FR_0411!$C$1:$E$48,3,FALSE),"Pas de tentative")</f>
        <v>Pas de tentative</v>
      </c>
      <c r="G167" s="12" t="str">
        <f>IFERROR(VLOOKUP(C167,t2_FR_1811!$D$1:$E$126,2,FALSE),"Pas de tentative")</f>
        <v>Pas de tentative</v>
      </c>
      <c r="H167" s="12">
        <f>IFERROR(VLOOKUP(C167,t3_FR_2511!$C$1:$E$103,3,FALSE),"Pas de tentative")</f>
        <v>8</v>
      </c>
      <c r="I167" s="12">
        <f>IFERROR(VLOOKUP(C167,t4_FR_0212!$C$1:$E$58,3,FALSE),"Pas de tentative")</f>
        <v>8.5</v>
      </c>
      <c r="J167" s="12">
        <f>MAX(Tableau1[[#This Row],[FR_1]],Tableau1[[#This Row],[FR_2]],Tableau1[[#This Row],[FR_3]],Tableau1[[#This Row],[FR_4]])</f>
        <v>8.5</v>
      </c>
      <c r="K167" s="12" t="str" cm="1">
        <f t="array" ref="K167">_xlfn.IFS(Tableau1[[#This Row],[FR]]=0,"Pas de tentative", Tableau1[[#This Row],[FR]]&lt;11,"Pas validé", Tableau1[[#This Row],[FR]]&gt;=11,"Validé")</f>
        <v>Pas validé</v>
      </c>
    </row>
    <row r="168" spans="1:11" ht="15.75" hidden="1" x14ac:dyDescent="0.25">
      <c r="A168" s="11" t="s">
        <v>156</v>
      </c>
      <c r="B168" s="10" t="s">
        <v>664</v>
      </c>
      <c r="C168" s="10" t="str">
        <f t="shared" si="2"/>
        <v>LECOINTEEnzo</v>
      </c>
      <c r="D168" s="10" t="str">
        <f>IFERROR(VLOOKUP(C168,liste_ml!$C$1:$L$121,10,FALSE),"Pas concerné")</f>
        <v>Pas concerné</v>
      </c>
      <c r="E168" s="10" t="str" cm="1">
        <f t="array" ref="E168">_xlfn.IFS(D168="Pas concerné","Pas concerné",D168&gt;=10,"Validé",D168&lt;10,"Pas validé")</f>
        <v>Pas concerné</v>
      </c>
      <c r="F168" s="10" t="str">
        <f>IFERROR(VLOOKUP(C168,t1_FR_0411!$C$1:$E$48,3,FALSE),"Pas de tentative")</f>
        <v>Pas de tentative</v>
      </c>
      <c r="G168" s="12" t="str">
        <f>IFERROR(VLOOKUP(C168,t2_FR_1811!$D$1:$E$126,2,FALSE),"Pas de tentative")</f>
        <v>Pas de tentative</v>
      </c>
      <c r="H168" s="12" t="str">
        <f>IFERROR(VLOOKUP(C168,t3_FR_2511!$C$1:$E$103,3,FALSE),"Pas de tentative")</f>
        <v>Pas de tentative</v>
      </c>
      <c r="I168" s="12" t="str">
        <f>IFERROR(VLOOKUP(C168,t4_FR_0212!$C$1:$E$58,3,FALSE),"Pas de tentative")</f>
        <v>Pas de tentative</v>
      </c>
      <c r="J168" s="12">
        <f>MAX(Tableau1[[#This Row],[FR_1]],Tableau1[[#This Row],[FR_2]],Tableau1[[#This Row],[FR_3]],Tableau1[[#This Row],[FR_4]])</f>
        <v>0</v>
      </c>
      <c r="K168" s="12" t="str" cm="1">
        <f t="array" ref="K168">_xlfn.IFS(Tableau1[[#This Row],[FR]]=0,"Pas de tentative", Tableau1[[#This Row],[FR]]&lt;11,"Pas validé", Tableau1[[#This Row],[FR]]&gt;=11,"Validé")</f>
        <v>Pas de tentative</v>
      </c>
    </row>
    <row r="169" spans="1:11" ht="15.75" hidden="1" x14ac:dyDescent="0.25">
      <c r="A169" s="11" t="s">
        <v>104</v>
      </c>
      <c r="B169" s="10" t="s">
        <v>101</v>
      </c>
      <c r="C169" s="10" t="str">
        <f t="shared" si="2"/>
        <v>LEGRANDJulien</v>
      </c>
      <c r="D169" s="10" t="str">
        <f>IFERROR(VLOOKUP(C169,liste_ml!$C$1:$L$121,10,FALSE),"Pas concerné")</f>
        <v>Validé</v>
      </c>
      <c r="E169" s="10" t="str" cm="1">
        <f t="array" ref="E169">_xlfn.IFS(D169="Pas concerné","Pas concerné",D169&gt;=10,"Validé",D169&lt;10,"Pas validé")</f>
        <v>Validé</v>
      </c>
      <c r="F169" s="10" t="str">
        <f>IFERROR(VLOOKUP(C169,t1_FR_0411!$C$1:$E$48,3,FALSE),"Pas de tentative")</f>
        <v>Pas de tentative</v>
      </c>
      <c r="G169" s="12">
        <f>IFERROR(VLOOKUP(C169,t2_FR_1811!$D$1:$E$126,2,FALSE),"Pas de tentative")</f>
        <v>5.5</v>
      </c>
      <c r="H169" s="12">
        <f>IFERROR(VLOOKUP(C169,t3_FR_2511!$C$1:$E$103,3,FALSE),"Pas de tentative")</f>
        <v>8.5</v>
      </c>
      <c r="I169" s="12">
        <f>IFERROR(VLOOKUP(C169,t4_FR_0212!$C$1:$E$58,3,FALSE),"Pas de tentative")</f>
        <v>12</v>
      </c>
      <c r="J169" s="12">
        <f>MAX(Tableau1[[#This Row],[FR_1]],Tableau1[[#This Row],[FR_2]],Tableau1[[#This Row],[FR_3]],Tableau1[[#This Row],[FR_4]])</f>
        <v>12</v>
      </c>
      <c r="K169" s="12" t="str" cm="1">
        <f t="array" ref="K169">_xlfn.IFS(Tableau1[[#This Row],[FR]]=0,"Pas de tentative", Tableau1[[#This Row],[FR]]&lt;11,"Pas validé", Tableau1[[#This Row],[FR]]&gt;=11,"Validé")</f>
        <v>Validé</v>
      </c>
    </row>
    <row r="170" spans="1:11" ht="15.75" hidden="1" x14ac:dyDescent="0.25">
      <c r="A170" s="11" t="s">
        <v>102</v>
      </c>
      <c r="B170" s="10" t="s">
        <v>101</v>
      </c>
      <c r="C170" s="10" t="str">
        <f t="shared" si="2"/>
        <v>LEGRANDMahe</v>
      </c>
      <c r="D170" s="10" t="str">
        <f>IFERROR(VLOOKUP(C170,liste_ml!$C$1:$L$121,10,FALSE),"Pas concerné")</f>
        <v>Validé</v>
      </c>
      <c r="E170" s="10" t="str" cm="1">
        <f t="array" ref="E170">_xlfn.IFS(D170="Pas concerné","Pas concerné",D170&gt;=10,"Validé",D170&lt;10,"Pas validé")</f>
        <v>Validé</v>
      </c>
      <c r="F170" s="10" t="str">
        <f>IFERROR(VLOOKUP(C170,t1_FR_0411!$C$1:$E$48,3,FALSE),"Pas de tentative")</f>
        <v>Pas de tentative</v>
      </c>
      <c r="G170" s="12">
        <f>IFERROR(VLOOKUP(C170,t2_FR_1811!$D$1:$E$126,2,FALSE),"Pas de tentative")</f>
        <v>11.5</v>
      </c>
      <c r="H170" s="12" t="str">
        <f>IFERROR(VLOOKUP(C170,t3_FR_2511!$C$1:$E$103,3,FALSE),"Pas de tentative")</f>
        <v>Pas de tentative</v>
      </c>
      <c r="I170" s="12" t="str">
        <f>IFERROR(VLOOKUP(C170,t4_FR_0212!$C$1:$E$58,3,FALSE),"Pas de tentative")</f>
        <v>Pas de tentative</v>
      </c>
      <c r="J170" s="12">
        <f>MAX(Tableau1[[#This Row],[FR_1]],Tableau1[[#This Row],[FR_2]],Tableau1[[#This Row],[FR_3]],Tableau1[[#This Row],[FR_4]])</f>
        <v>11.5</v>
      </c>
      <c r="K170" s="12" t="str" cm="1">
        <f t="array" ref="K170">_xlfn.IFS(Tableau1[[#This Row],[FR]]=0,"Pas de tentative", Tableau1[[#This Row],[FR]]&lt;11,"Pas validé", Tableau1[[#This Row],[FR]]&gt;=11,"Validé")</f>
        <v>Validé</v>
      </c>
    </row>
    <row r="171" spans="1:11" ht="15.75" hidden="1" x14ac:dyDescent="0.25">
      <c r="A171" s="11" t="s">
        <v>665</v>
      </c>
      <c r="B171" s="10" t="s">
        <v>666</v>
      </c>
      <c r="C171" s="10" t="str">
        <f t="shared" si="2"/>
        <v>LEGROSGaspard</v>
      </c>
      <c r="D171" s="10" t="str">
        <f>IFERROR(VLOOKUP(C171,liste_ml!$C$1:$L$121,10,FALSE),"Pas concerné")</f>
        <v>Pas concerné</v>
      </c>
      <c r="E171" s="10" t="str" cm="1">
        <f t="array" ref="E171">_xlfn.IFS(D171="Pas concerné","Pas concerné",D171&gt;=10,"Validé",D171&lt;10,"Pas validé")</f>
        <v>Pas concerné</v>
      </c>
      <c r="F171" s="10" t="str">
        <f>IFERROR(VLOOKUP(C171,t1_FR_0411!$C$1:$E$48,3,FALSE),"Pas de tentative")</f>
        <v>Pas de tentative</v>
      </c>
      <c r="G171" s="12" t="str">
        <f>IFERROR(VLOOKUP(C171,t2_FR_1811!$D$1:$E$126,2,FALSE),"Pas de tentative")</f>
        <v>Pas de tentative</v>
      </c>
      <c r="H171" s="12" t="str">
        <f>IFERROR(VLOOKUP(C171,t3_FR_2511!$C$1:$E$103,3,FALSE),"Pas de tentative")</f>
        <v>Pas de tentative</v>
      </c>
      <c r="I171" s="12" t="str">
        <f>IFERROR(VLOOKUP(C171,t4_FR_0212!$C$1:$E$58,3,FALSE),"Pas de tentative")</f>
        <v>Pas de tentative</v>
      </c>
      <c r="J171" s="12">
        <f>MAX(Tableau1[[#This Row],[FR_1]],Tableau1[[#This Row],[FR_2]],Tableau1[[#This Row],[FR_3]],Tableau1[[#This Row],[FR_4]])</f>
        <v>0</v>
      </c>
      <c r="K171" s="12" t="str" cm="1">
        <f t="array" ref="K171">_xlfn.IFS(Tableau1[[#This Row],[FR]]=0,"Pas de tentative", Tableau1[[#This Row],[FR]]&lt;11,"Pas validé", Tableau1[[#This Row],[FR]]&gt;=11,"Validé")</f>
        <v>Pas de tentative</v>
      </c>
    </row>
    <row r="172" spans="1:11" ht="15.75" hidden="1" x14ac:dyDescent="0.25">
      <c r="A172" s="11" t="s">
        <v>486</v>
      </c>
      <c r="B172" s="10" t="s">
        <v>485</v>
      </c>
      <c r="C172" s="10" t="str">
        <f t="shared" si="2"/>
        <v>LE HANNIERDea</v>
      </c>
      <c r="D172" s="10" t="str">
        <f>IFERROR(VLOOKUP(C172,liste_ml!$C$1:$L$121,10,FALSE),"Pas concerné")</f>
        <v>Pas concerné</v>
      </c>
      <c r="E172" s="10" t="str" cm="1">
        <f t="array" ref="E172">_xlfn.IFS(D172="Pas concerné","Pas concerné",D172&gt;=10,"Validé",D172&lt;10,"Pas validé")</f>
        <v>Pas concerné</v>
      </c>
      <c r="F172" s="10">
        <f>IFERROR(VLOOKUP(C172,t1_FR_0411!$C$1:$E$48,3,FALSE),"Pas de tentative")</f>
        <v>3</v>
      </c>
      <c r="G172" s="12" t="str">
        <f>IFERROR(VLOOKUP(C172,t2_FR_1811!$D$1:$E$126,2,FALSE),"Pas de tentative")</f>
        <v>Pas de tentative</v>
      </c>
      <c r="H172" s="12">
        <f>IFERROR(VLOOKUP(C172,t3_FR_2511!$C$1:$E$103,3,FALSE),"Pas de tentative")</f>
        <v>5</v>
      </c>
      <c r="I172" s="12">
        <f>IFERROR(VLOOKUP(C172,t4_FR_0212!$C$1:$E$58,3,FALSE),"Pas de tentative")</f>
        <v>9</v>
      </c>
      <c r="J172" s="12">
        <f>MAX(Tableau1[[#This Row],[FR_1]],Tableau1[[#This Row],[FR_2]],Tableau1[[#This Row],[FR_3]],Tableau1[[#This Row],[FR_4]])</f>
        <v>9</v>
      </c>
      <c r="K172" s="12" t="str" cm="1">
        <f t="array" ref="K172">_xlfn.IFS(Tableau1[[#This Row],[FR]]=0,"Pas de tentative", Tableau1[[#This Row],[FR]]&lt;11,"Pas validé", Tableau1[[#This Row],[FR]]&gt;=11,"Validé")</f>
        <v>Pas validé</v>
      </c>
    </row>
    <row r="173" spans="1:11" ht="15.75" hidden="1" x14ac:dyDescent="0.25">
      <c r="A173" s="11" t="s">
        <v>164</v>
      </c>
      <c r="B173" s="10" t="s">
        <v>163</v>
      </c>
      <c r="C173" s="10" t="str">
        <f t="shared" si="2"/>
        <v>LEKANGA MBOMAAmassa Roland Nathanael</v>
      </c>
      <c r="D173" s="10" t="str">
        <f>IFERROR(VLOOKUP(C173,liste_ml!$C$1:$L$121,10,FALSE),"Pas concerné")</f>
        <v>Pas validé</v>
      </c>
      <c r="E173" s="10" t="str" cm="1">
        <f t="array" ref="E173">_xlfn.IFS(D173="Pas concerné","Pas concerné",D173&gt;=10,"Validé",D173&lt;10,"Pas validé")</f>
        <v>Validé</v>
      </c>
      <c r="F173" s="10" t="str">
        <f>IFERROR(VLOOKUP(C173,t1_FR_0411!$C$1:$E$48,3,FALSE),"Pas de tentative")</f>
        <v>Pas de tentative</v>
      </c>
      <c r="G173" s="12" t="str">
        <f>IFERROR(VLOOKUP(C173,t2_FR_1811!$D$1:$E$126,2,FALSE),"Pas de tentative")</f>
        <v>Pas de tentative</v>
      </c>
      <c r="H173" s="12" t="str">
        <f>IFERROR(VLOOKUP(C173,t3_FR_2511!$C$1:$E$103,3,FALSE),"Pas de tentative")</f>
        <v>Pas de tentative</v>
      </c>
      <c r="I173" s="12" t="str">
        <f>IFERROR(VLOOKUP(C173,t4_FR_0212!$C$1:$E$58,3,FALSE),"Pas de tentative")</f>
        <v>Pas de tentative</v>
      </c>
      <c r="J173" s="12">
        <f>MAX(Tableau1[[#This Row],[FR_1]],Tableau1[[#This Row],[FR_2]],Tableau1[[#This Row],[FR_3]],Tableau1[[#This Row],[FR_4]])</f>
        <v>0</v>
      </c>
      <c r="K173" s="12" t="str" cm="1">
        <f t="array" ref="K173">_xlfn.IFS(Tableau1[[#This Row],[FR]]=0,"Pas de tentative", Tableau1[[#This Row],[FR]]&lt;11,"Pas validé", Tableau1[[#This Row],[FR]]&gt;=11,"Validé")</f>
        <v>Pas de tentative</v>
      </c>
    </row>
    <row r="174" spans="1:11" ht="15.75" hidden="1" x14ac:dyDescent="0.25">
      <c r="A174" s="11" t="s">
        <v>667</v>
      </c>
      <c r="B174" s="10" t="s">
        <v>668</v>
      </c>
      <c r="C174" s="10" t="str">
        <f t="shared" si="2"/>
        <v>LEKIEFFREBastien</v>
      </c>
      <c r="D174" s="10" t="str">
        <f>IFERROR(VLOOKUP(C174,liste_ml!$C$1:$L$121,10,FALSE),"Pas concerné")</f>
        <v>Pas concerné</v>
      </c>
      <c r="E174" s="10" t="str" cm="1">
        <f t="array" ref="E174">_xlfn.IFS(D174="Pas concerné","Pas concerné",D174&gt;=10,"Validé",D174&lt;10,"Pas validé")</f>
        <v>Pas concerné</v>
      </c>
      <c r="F174" s="10" t="str">
        <f>IFERROR(VLOOKUP(C174,t1_FR_0411!$C$1:$E$48,3,FALSE),"Pas de tentative")</f>
        <v>Pas de tentative</v>
      </c>
      <c r="G174" s="12">
        <f>IFERROR(VLOOKUP(C174,t2_FR_1811!$D$1:$E$126,2,FALSE),"Pas de tentative")</f>
        <v>20</v>
      </c>
      <c r="H174" s="12" t="str">
        <f>IFERROR(VLOOKUP(C174,t3_FR_2511!$C$1:$E$103,3,FALSE),"Pas de tentative")</f>
        <v>Pas de tentative</v>
      </c>
      <c r="I174" s="12" t="str">
        <f>IFERROR(VLOOKUP(C174,t4_FR_0212!$C$1:$E$58,3,FALSE),"Pas de tentative")</f>
        <v>Pas de tentative</v>
      </c>
      <c r="J174" s="12">
        <f>MAX(Tableau1[[#This Row],[FR_1]],Tableau1[[#This Row],[FR_2]],Tableau1[[#This Row],[FR_3]],Tableau1[[#This Row],[FR_4]])</f>
        <v>20</v>
      </c>
      <c r="K174" s="12" t="str" cm="1">
        <f t="array" ref="K174">_xlfn.IFS(Tableau1[[#This Row],[FR]]=0,"Pas de tentative", Tableau1[[#This Row],[FR]]&lt;11,"Pas validé", Tableau1[[#This Row],[FR]]&gt;=11,"Validé")</f>
        <v>Validé</v>
      </c>
    </row>
    <row r="175" spans="1:11" ht="15.75" hidden="1" x14ac:dyDescent="0.25">
      <c r="A175" s="11" t="s">
        <v>669</v>
      </c>
      <c r="B175" s="10" t="s">
        <v>670</v>
      </c>
      <c r="C175" s="10" t="str">
        <f t="shared" si="2"/>
        <v>LE POGAMMatheo</v>
      </c>
      <c r="D175" s="10" t="str">
        <f>IFERROR(VLOOKUP(C175,liste_ml!$C$1:$L$121,10,FALSE),"Pas concerné")</f>
        <v>Pas concerné</v>
      </c>
      <c r="E175" s="10" t="str" cm="1">
        <f t="array" ref="E175">_xlfn.IFS(D175="Pas concerné","Pas concerné",D175&gt;=10,"Validé",D175&lt;10,"Pas validé")</f>
        <v>Pas concerné</v>
      </c>
      <c r="F175" s="10" t="str">
        <f>IFERROR(VLOOKUP(C175,t1_FR_0411!$C$1:$E$48,3,FALSE),"Pas de tentative")</f>
        <v>Pas de tentative</v>
      </c>
      <c r="G175" s="12">
        <f>IFERROR(VLOOKUP(C175,t2_FR_1811!$D$1:$E$126,2,FALSE),"Pas de tentative")</f>
        <v>9</v>
      </c>
      <c r="H175" s="12">
        <f>IFERROR(VLOOKUP(C175,t3_FR_2511!$C$1:$E$103,3,FALSE),"Pas de tentative")</f>
        <v>17.5</v>
      </c>
      <c r="I175" s="12" t="str">
        <f>IFERROR(VLOOKUP(C175,t4_FR_0212!$C$1:$E$58,3,FALSE),"Pas de tentative")</f>
        <v>Pas de tentative</v>
      </c>
      <c r="J175" s="12">
        <f>MAX(Tableau1[[#This Row],[FR_1]],Tableau1[[#This Row],[FR_2]],Tableau1[[#This Row],[FR_3]],Tableau1[[#This Row],[FR_4]])</f>
        <v>17.5</v>
      </c>
      <c r="K175" s="12" t="str" cm="1">
        <f t="array" ref="K175">_xlfn.IFS(Tableau1[[#This Row],[FR]]=0,"Pas de tentative", Tableau1[[#This Row],[FR]]&lt;11,"Pas validé", Tableau1[[#This Row],[FR]]&gt;=11,"Validé")</f>
        <v>Validé</v>
      </c>
    </row>
    <row r="176" spans="1:11" ht="15.75" hidden="1" x14ac:dyDescent="0.25">
      <c r="A176" s="11" t="s">
        <v>65</v>
      </c>
      <c r="B176" s="10" t="s">
        <v>64</v>
      </c>
      <c r="C176" s="10" t="str">
        <f t="shared" si="2"/>
        <v>LEROUXPaul</v>
      </c>
      <c r="D176" s="10" t="str">
        <f>IFERROR(VLOOKUP(C176,liste_ml!$C$1:$L$121,10,FALSE),"Pas concerné")</f>
        <v>Validé</v>
      </c>
      <c r="E176" s="10" t="str" cm="1">
        <f t="array" ref="E176">_xlfn.IFS(D176="Pas concerné","Pas concerné",D176&gt;=10,"Validé",D176&lt;10,"Pas validé")</f>
        <v>Validé</v>
      </c>
      <c r="F176" s="10" t="str">
        <f>IFERROR(VLOOKUP(C176,t1_FR_0411!$C$1:$E$48,3,FALSE),"Pas de tentative")</f>
        <v>Pas de tentative</v>
      </c>
      <c r="G176" s="12" t="str">
        <f>IFERROR(VLOOKUP(C176,t2_FR_1811!$D$1:$E$126,2,FALSE),"Pas de tentative")</f>
        <v>Pas de tentative</v>
      </c>
      <c r="H176" s="12">
        <f>IFERROR(VLOOKUP(C176,t3_FR_2511!$C$1:$E$103,3,FALSE),"Pas de tentative")</f>
        <v>20</v>
      </c>
      <c r="I176" s="12" t="str">
        <f>IFERROR(VLOOKUP(C176,t4_FR_0212!$C$1:$E$58,3,FALSE),"Pas de tentative")</f>
        <v>Pas de tentative</v>
      </c>
      <c r="J176" s="12">
        <f>MAX(Tableau1[[#This Row],[FR_1]],Tableau1[[#This Row],[FR_2]],Tableau1[[#This Row],[FR_3]],Tableau1[[#This Row],[FR_4]])</f>
        <v>20</v>
      </c>
      <c r="K176" s="12" t="str" cm="1">
        <f t="array" ref="K176">_xlfn.IFS(Tableau1[[#This Row],[FR]]=0,"Pas de tentative", Tableau1[[#This Row],[FR]]&lt;11,"Pas validé", Tableau1[[#This Row],[FR]]&gt;=11,"Validé")</f>
        <v>Validé</v>
      </c>
    </row>
    <row r="177" spans="1:11" ht="15.75" hidden="1" x14ac:dyDescent="0.25">
      <c r="A177" s="11" t="s">
        <v>183</v>
      </c>
      <c r="B177" s="10" t="s">
        <v>182</v>
      </c>
      <c r="C177" s="10" t="str">
        <f t="shared" si="2"/>
        <v>LESAINGConstance</v>
      </c>
      <c r="D177" s="10" t="str">
        <f>IFERROR(VLOOKUP(C177,liste_ml!$C$1:$L$121,10,FALSE),"Pas concerné")</f>
        <v>Validé</v>
      </c>
      <c r="E177" s="10" t="str" cm="1">
        <f t="array" ref="E177">_xlfn.IFS(D177="Pas concerné","Pas concerné",D177&gt;=10,"Validé",D177&lt;10,"Pas validé")</f>
        <v>Validé</v>
      </c>
      <c r="F177" s="10" t="str">
        <f>IFERROR(VLOOKUP(C177,t1_FR_0411!$C$1:$E$48,3,FALSE),"Pas de tentative")</f>
        <v>Pas de tentative</v>
      </c>
      <c r="G177" s="12">
        <f>IFERROR(VLOOKUP(C177,t2_FR_1811!$D$1:$E$126,2,FALSE),"Pas de tentative")</f>
        <v>5</v>
      </c>
      <c r="H177" s="12">
        <f>IFERROR(VLOOKUP(C177,t3_FR_2511!$C$1:$E$103,3,FALSE),"Pas de tentative")</f>
        <v>5.5</v>
      </c>
      <c r="I177" s="12">
        <f>IFERROR(VLOOKUP(C177,t4_FR_0212!$C$1:$E$58,3,FALSE),"Pas de tentative")</f>
        <v>11.5</v>
      </c>
      <c r="J177" s="12">
        <f>MAX(Tableau1[[#This Row],[FR_1]],Tableau1[[#This Row],[FR_2]],Tableau1[[#This Row],[FR_3]],Tableau1[[#This Row],[FR_4]])</f>
        <v>11.5</v>
      </c>
      <c r="K177" s="12" t="str" cm="1">
        <f t="array" ref="K177">_xlfn.IFS(Tableau1[[#This Row],[FR]]=0,"Pas de tentative", Tableau1[[#This Row],[FR]]&lt;11,"Pas validé", Tableau1[[#This Row],[FR]]&gt;=11,"Validé")</f>
        <v>Validé</v>
      </c>
    </row>
    <row r="178" spans="1:11" ht="15.75" hidden="1" x14ac:dyDescent="0.25">
      <c r="A178" s="11" t="s">
        <v>74</v>
      </c>
      <c r="B178" s="10" t="s">
        <v>73</v>
      </c>
      <c r="C178" s="10" t="str">
        <f t="shared" si="2"/>
        <v>LE SCANVELucie</v>
      </c>
      <c r="D178" s="10" t="str">
        <f>IFERROR(VLOOKUP(C178,liste_ml!$C$1:$L$121,10,FALSE),"Pas concerné")</f>
        <v>Validé</v>
      </c>
      <c r="E178" s="10" t="str" cm="1">
        <f t="array" ref="E178">_xlfn.IFS(D178="Pas concerné","Pas concerné",D178&gt;=10,"Validé",D178&lt;10,"Pas validé")</f>
        <v>Validé</v>
      </c>
      <c r="F178" s="10">
        <f>IFERROR(VLOOKUP(C178,t1_FR_0411!$C$1:$E$48,3,FALSE),"Pas de tentative")</f>
        <v>17.5</v>
      </c>
      <c r="G178" s="12" t="str">
        <f>IFERROR(VLOOKUP(C178,t2_FR_1811!$D$1:$E$126,2,FALSE),"Pas de tentative")</f>
        <v>Pas de tentative</v>
      </c>
      <c r="H178" s="12" t="str">
        <f>IFERROR(VLOOKUP(C178,t3_FR_2511!$C$1:$E$103,3,FALSE),"Pas de tentative")</f>
        <v>Pas de tentative</v>
      </c>
      <c r="I178" s="12" t="str">
        <f>IFERROR(VLOOKUP(C178,t4_FR_0212!$C$1:$E$58,3,FALSE),"Pas de tentative")</f>
        <v>Pas de tentative</v>
      </c>
      <c r="J178" s="12">
        <f>MAX(Tableau1[[#This Row],[FR_1]],Tableau1[[#This Row],[FR_2]],Tableau1[[#This Row],[FR_3]],Tableau1[[#This Row],[FR_4]])</f>
        <v>17.5</v>
      </c>
      <c r="K178" s="12" t="str" cm="1">
        <f t="array" ref="K178">_xlfn.IFS(Tableau1[[#This Row],[FR]]=0,"Pas de tentative", Tableau1[[#This Row],[FR]]&lt;11,"Pas validé", Tableau1[[#This Row],[FR]]&gt;=11,"Validé")</f>
        <v>Validé</v>
      </c>
    </row>
    <row r="179" spans="1:11" ht="15.75" hidden="1" x14ac:dyDescent="0.25">
      <c r="A179" s="11" t="s">
        <v>671</v>
      </c>
      <c r="B179" s="10" t="s">
        <v>672</v>
      </c>
      <c r="C179" s="10" t="str">
        <f t="shared" si="2"/>
        <v>LETELLIERClara</v>
      </c>
      <c r="D179" s="10" t="str">
        <f>IFERROR(VLOOKUP(C179,liste_ml!$C$1:$L$121,10,FALSE),"Pas concerné")</f>
        <v>Pas concerné</v>
      </c>
      <c r="E179" s="10" t="str" cm="1">
        <f t="array" ref="E179">_xlfn.IFS(D179="Pas concerné","Pas concerné",D179&gt;=10,"Validé",D179&lt;10,"Pas validé")</f>
        <v>Pas concerné</v>
      </c>
      <c r="F179" s="10" t="str">
        <f>IFERROR(VLOOKUP(C179,t1_FR_0411!$C$1:$E$48,3,FALSE),"Pas de tentative")</f>
        <v>Pas de tentative</v>
      </c>
      <c r="G179" s="12" t="str">
        <f>IFERROR(VLOOKUP(C179,t2_FR_1811!$D$1:$E$126,2,FALSE),"Pas de tentative")</f>
        <v>Pas de tentative</v>
      </c>
      <c r="H179" s="12">
        <f>IFERROR(VLOOKUP(C179,t3_FR_2511!$C$1:$E$103,3,FALSE),"Pas de tentative")</f>
        <v>17.5</v>
      </c>
      <c r="I179" s="12" t="str">
        <f>IFERROR(VLOOKUP(C179,t4_FR_0212!$C$1:$E$58,3,FALSE),"Pas de tentative")</f>
        <v>Pas de tentative</v>
      </c>
      <c r="J179" s="12">
        <f>MAX(Tableau1[[#This Row],[FR_1]],Tableau1[[#This Row],[FR_2]],Tableau1[[#This Row],[FR_3]],Tableau1[[#This Row],[FR_4]])</f>
        <v>17.5</v>
      </c>
      <c r="K179" s="12" t="str" cm="1">
        <f t="array" ref="K179">_xlfn.IFS(Tableau1[[#This Row],[FR]]=0,"Pas de tentative", Tableau1[[#This Row],[FR]]&lt;11,"Pas validé", Tableau1[[#This Row],[FR]]&gt;=11,"Validé")</f>
        <v>Validé</v>
      </c>
    </row>
    <row r="180" spans="1:11" ht="15.75" hidden="1" x14ac:dyDescent="0.25">
      <c r="A180" s="11" t="s">
        <v>673</v>
      </c>
      <c r="B180" s="10" t="s">
        <v>294</v>
      </c>
      <c r="C180" s="10" t="str">
        <f t="shared" si="2"/>
        <v>LEULLIETTELeonard</v>
      </c>
      <c r="D180" s="10" t="str">
        <f>IFERROR(VLOOKUP(C180,liste_ml!$C$1:$L$121,10,FALSE),"Pas concerné")</f>
        <v>Pas concerné</v>
      </c>
      <c r="E180" s="10" t="str" cm="1">
        <f t="array" ref="E180">_xlfn.IFS(D180="Pas concerné","Pas concerné",D180&gt;=10,"Validé",D180&lt;10,"Pas validé")</f>
        <v>Pas concerné</v>
      </c>
      <c r="F180" s="10" t="str">
        <f>IFERROR(VLOOKUP(C180,t1_FR_0411!$C$1:$E$48,3,FALSE),"Pas de tentative")</f>
        <v>Pas de tentative</v>
      </c>
      <c r="G180" s="12">
        <f>IFERROR(VLOOKUP(C180,t2_FR_1811!$D$1:$E$126,2,FALSE),"Pas de tentative")</f>
        <v>14.5</v>
      </c>
      <c r="H180" s="12" t="str">
        <f>IFERROR(VLOOKUP(C180,t3_FR_2511!$C$1:$E$103,3,FALSE),"Pas de tentative")</f>
        <v>Pas de tentative</v>
      </c>
      <c r="I180" s="12" t="str">
        <f>IFERROR(VLOOKUP(C180,t4_FR_0212!$C$1:$E$58,3,FALSE),"Pas de tentative")</f>
        <v>Pas de tentative</v>
      </c>
      <c r="J180" s="12">
        <f>MAX(Tableau1[[#This Row],[FR_1]],Tableau1[[#This Row],[FR_2]],Tableau1[[#This Row],[FR_3]],Tableau1[[#This Row],[FR_4]])</f>
        <v>14.5</v>
      </c>
      <c r="K180" s="12" t="str" cm="1">
        <f t="array" ref="K180">_xlfn.IFS(Tableau1[[#This Row],[FR]]=0,"Pas de tentative", Tableau1[[#This Row],[FR]]&lt;11,"Pas validé", Tableau1[[#This Row],[FR]]&gt;=11,"Validé")</f>
        <v>Validé</v>
      </c>
    </row>
    <row r="181" spans="1:11" ht="15.75" hidden="1" x14ac:dyDescent="0.25">
      <c r="A181" s="11" t="s">
        <v>15</v>
      </c>
      <c r="B181" s="10" t="s">
        <v>294</v>
      </c>
      <c r="C181" s="10" t="str">
        <f t="shared" si="2"/>
        <v>LEULLIETTERobin</v>
      </c>
      <c r="D181" s="10" t="str">
        <f>IFERROR(VLOOKUP(C181,liste_ml!$C$1:$L$121,10,FALSE),"Pas concerné")</f>
        <v>Validé</v>
      </c>
      <c r="E181" s="10" t="str" cm="1">
        <f t="array" ref="E181">_xlfn.IFS(D181="Pas concerné","Pas concerné",D181&gt;=10,"Validé",D181&lt;10,"Pas validé")</f>
        <v>Validé</v>
      </c>
      <c r="F181" s="10" t="str">
        <f>IFERROR(VLOOKUP(C181,t1_FR_0411!$C$1:$E$48,3,FALSE),"Pas de tentative")</f>
        <v>Pas de tentative</v>
      </c>
      <c r="G181" s="12">
        <f>IFERROR(VLOOKUP(C181,t2_FR_1811!$D$1:$E$126,2,FALSE),"Pas de tentative")</f>
        <v>6</v>
      </c>
      <c r="H181" s="12">
        <f>IFERROR(VLOOKUP(C181,t3_FR_2511!$C$1:$E$103,3,FALSE),"Pas de tentative")</f>
        <v>14</v>
      </c>
      <c r="I181" s="12" t="str">
        <f>IFERROR(VLOOKUP(C181,t4_FR_0212!$C$1:$E$58,3,FALSE),"Pas de tentative")</f>
        <v>Pas de tentative</v>
      </c>
      <c r="J181" s="12">
        <f>MAX(Tableau1[[#This Row],[FR_1]],Tableau1[[#This Row],[FR_2]],Tableau1[[#This Row],[FR_3]],Tableau1[[#This Row],[FR_4]])</f>
        <v>14</v>
      </c>
      <c r="K181" s="12" t="str" cm="1">
        <f t="array" ref="K181">_xlfn.IFS(Tableau1[[#This Row],[FR]]=0,"Pas de tentative", Tableau1[[#This Row],[FR]]&lt;11,"Pas validé", Tableau1[[#This Row],[FR]]&gt;=11,"Validé")</f>
        <v>Validé</v>
      </c>
    </row>
    <row r="182" spans="1:11" ht="15.75" hidden="1" x14ac:dyDescent="0.25">
      <c r="A182" s="11" t="s">
        <v>478</v>
      </c>
      <c r="B182" s="10" t="s">
        <v>477</v>
      </c>
      <c r="C182" s="10" t="str">
        <f t="shared" si="2"/>
        <v>LEVEAUXNicolas</v>
      </c>
      <c r="D182" s="10" t="str">
        <f>IFERROR(VLOOKUP(C182,liste_ml!$C$1:$L$121,10,FALSE),"Pas concerné")</f>
        <v>Pas concerné</v>
      </c>
      <c r="E182" s="10" t="str" cm="1">
        <f t="array" ref="E182">_xlfn.IFS(D182="Pas concerné","Pas concerné",D182&gt;=10,"Validé",D182&lt;10,"Pas validé")</f>
        <v>Pas concerné</v>
      </c>
      <c r="F182" s="10">
        <f>IFERROR(VLOOKUP(C182,t1_FR_0411!$C$1:$E$48,3,FALSE),"Pas de tentative")</f>
        <v>20</v>
      </c>
      <c r="G182" s="12" t="str">
        <f>IFERROR(VLOOKUP(C182,t2_FR_1811!$D$1:$E$126,2,FALSE),"Pas de tentative")</f>
        <v>Pas de tentative</v>
      </c>
      <c r="H182" s="12" t="str">
        <f>IFERROR(VLOOKUP(C182,t3_FR_2511!$C$1:$E$103,3,FALSE),"Pas de tentative")</f>
        <v>Pas de tentative</v>
      </c>
      <c r="I182" s="12" t="str">
        <f>IFERROR(VLOOKUP(C182,t4_FR_0212!$C$1:$E$58,3,FALSE),"Pas de tentative")</f>
        <v>Pas de tentative</v>
      </c>
      <c r="J182" s="12">
        <f>MAX(Tableau1[[#This Row],[FR_1]],Tableau1[[#This Row],[FR_2]],Tableau1[[#This Row],[FR_3]],Tableau1[[#This Row],[FR_4]])</f>
        <v>20</v>
      </c>
      <c r="K182" s="12" t="str" cm="1">
        <f t="array" ref="K182">_xlfn.IFS(Tableau1[[#This Row],[FR]]=0,"Pas de tentative", Tableau1[[#This Row],[FR]]&lt;11,"Pas validé", Tableau1[[#This Row],[FR]]&gt;=11,"Validé")</f>
        <v>Validé</v>
      </c>
    </row>
    <row r="183" spans="1:11" ht="15.75" hidden="1" x14ac:dyDescent="0.25">
      <c r="A183" s="11" t="s">
        <v>156</v>
      </c>
      <c r="B183" s="10" t="s">
        <v>155</v>
      </c>
      <c r="C183" s="10" t="str">
        <f t="shared" si="2"/>
        <v>LEVENTEnzo</v>
      </c>
      <c r="D183" s="10" t="str">
        <f>IFERROR(VLOOKUP(C183,liste_ml!$C$1:$L$121,10,FALSE),"Pas concerné")</f>
        <v>Validé</v>
      </c>
      <c r="E183" s="10" t="str" cm="1">
        <f t="array" ref="E183">_xlfn.IFS(D183="Pas concerné","Pas concerné",D183&gt;=10,"Validé",D183&lt;10,"Pas validé")</f>
        <v>Validé</v>
      </c>
      <c r="F183" s="10" t="str">
        <f>IFERROR(VLOOKUP(C183,t1_FR_0411!$C$1:$E$48,3,FALSE),"Pas de tentative")</f>
        <v>Pas de tentative</v>
      </c>
      <c r="G183" s="12" t="str">
        <f>IFERROR(VLOOKUP(C183,t2_FR_1811!$D$1:$E$126,2,FALSE),"Pas de tentative")</f>
        <v>Pas de tentative</v>
      </c>
      <c r="H183" s="12" t="str">
        <f>IFERROR(VLOOKUP(C183,t3_FR_2511!$C$1:$E$103,3,FALSE),"Pas de tentative")</f>
        <v>Pas de tentative</v>
      </c>
      <c r="I183" s="12">
        <f>IFERROR(VLOOKUP(C183,t4_FR_0212!$C$1:$E$58,3,FALSE),"Pas de tentative")</f>
        <v>8</v>
      </c>
      <c r="J183" s="12">
        <f>MAX(Tableau1[[#This Row],[FR_1]],Tableau1[[#This Row],[FR_2]],Tableau1[[#This Row],[FR_3]],Tableau1[[#This Row],[FR_4]])</f>
        <v>8</v>
      </c>
      <c r="K183" s="12" t="str" cm="1">
        <f t="array" ref="K183">_xlfn.IFS(Tableau1[[#This Row],[FR]]=0,"Pas de tentative", Tableau1[[#This Row],[FR]]&lt;11,"Pas validé", Tableau1[[#This Row],[FR]]&gt;=11,"Validé")</f>
        <v>Pas validé</v>
      </c>
    </row>
    <row r="184" spans="1:11" ht="15.75" hidden="1" x14ac:dyDescent="0.25">
      <c r="A184" s="11" t="s">
        <v>496</v>
      </c>
      <c r="B184" s="10" t="s">
        <v>674</v>
      </c>
      <c r="C184" s="10" t="str">
        <f t="shared" si="2"/>
        <v>LOISEAUHenri</v>
      </c>
      <c r="D184" s="10" t="str">
        <f>IFERROR(VLOOKUP(C184,liste_ml!$C$1:$L$121,10,FALSE),"Pas concerné")</f>
        <v>Pas concerné</v>
      </c>
      <c r="E184" s="10" t="str" cm="1">
        <f t="array" ref="E184">_xlfn.IFS(D184="Pas concerné","Pas concerné",D184&gt;=10,"Validé",D184&lt;10,"Pas validé")</f>
        <v>Pas concerné</v>
      </c>
      <c r="F184" s="10" t="str">
        <f>IFERROR(VLOOKUP(C184,t1_FR_0411!$C$1:$E$48,3,FALSE),"Pas de tentative")</f>
        <v>Pas de tentative</v>
      </c>
      <c r="G184" s="12">
        <f>IFERROR(VLOOKUP(C184,t2_FR_1811!$D$1:$E$126,2,FALSE),"Pas de tentative")</f>
        <v>15</v>
      </c>
      <c r="H184" s="12" t="str">
        <f>IFERROR(VLOOKUP(C184,t3_FR_2511!$C$1:$E$103,3,FALSE),"Pas de tentative")</f>
        <v>Pas de tentative</v>
      </c>
      <c r="I184" s="12" t="str">
        <f>IFERROR(VLOOKUP(C184,t4_FR_0212!$C$1:$E$58,3,FALSE),"Pas de tentative")</f>
        <v>Pas de tentative</v>
      </c>
      <c r="J184" s="12">
        <f>MAX(Tableau1[[#This Row],[FR_1]],Tableau1[[#This Row],[FR_2]],Tableau1[[#This Row],[FR_3]],Tableau1[[#This Row],[FR_4]])</f>
        <v>15</v>
      </c>
      <c r="K184" s="12" t="str" cm="1">
        <f t="array" ref="K184">_xlfn.IFS(Tableau1[[#This Row],[FR]]=0,"Pas de tentative", Tableau1[[#This Row],[FR]]&lt;11,"Pas validé", Tableau1[[#This Row],[FR]]&gt;=11,"Validé")</f>
        <v>Validé</v>
      </c>
    </row>
    <row r="185" spans="1:11" ht="15.75" hidden="1" x14ac:dyDescent="0.25">
      <c r="A185" s="11" t="s">
        <v>579</v>
      </c>
      <c r="B185" s="10" t="s">
        <v>675</v>
      </c>
      <c r="C185" s="10" t="str">
        <f t="shared" si="2"/>
        <v>LOISEAU CLERFAYTSMaxence</v>
      </c>
      <c r="D185" s="10" t="str">
        <f>IFERROR(VLOOKUP(C185,liste_ml!$C$1:$L$121,10,FALSE),"Pas concerné")</f>
        <v>Pas concerné</v>
      </c>
      <c r="E185" s="10" t="str" cm="1">
        <f t="array" ref="E185">_xlfn.IFS(D185="Pas concerné","Pas concerné",D185&gt;=10,"Validé",D185&lt;10,"Pas validé")</f>
        <v>Pas concerné</v>
      </c>
      <c r="F185" s="10" t="str">
        <f>IFERROR(VLOOKUP(C185,t1_FR_0411!$C$1:$E$48,3,FALSE),"Pas de tentative")</f>
        <v>Pas de tentative</v>
      </c>
      <c r="G185" s="12">
        <f>IFERROR(VLOOKUP(C185,t2_FR_1811!$D$1:$E$126,2,FALSE),"Pas de tentative")</f>
        <v>17.5</v>
      </c>
      <c r="H185" s="12" t="str">
        <f>IFERROR(VLOOKUP(C185,t3_FR_2511!$C$1:$E$103,3,FALSE),"Pas de tentative")</f>
        <v>Pas de tentative</v>
      </c>
      <c r="I185" s="12" t="str">
        <f>IFERROR(VLOOKUP(C185,t4_FR_0212!$C$1:$E$58,3,FALSE),"Pas de tentative")</f>
        <v>Pas de tentative</v>
      </c>
      <c r="J185" s="12">
        <f>MAX(Tableau1[[#This Row],[FR_1]],Tableau1[[#This Row],[FR_2]],Tableau1[[#This Row],[FR_3]],Tableau1[[#This Row],[FR_4]])</f>
        <v>17.5</v>
      </c>
      <c r="K185" s="12" t="str" cm="1">
        <f t="array" ref="K185">_xlfn.IFS(Tableau1[[#This Row],[FR]]=0,"Pas de tentative", Tableau1[[#This Row],[FR]]&lt;11,"Pas validé", Tableau1[[#This Row],[FR]]&gt;=11,"Validé")</f>
        <v>Validé</v>
      </c>
    </row>
    <row r="186" spans="1:11" ht="15.75" hidden="1" x14ac:dyDescent="0.25">
      <c r="A186" s="11" t="s">
        <v>149</v>
      </c>
      <c r="B186" s="10" t="s">
        <v>148</v>
      </c>
      <c r="C186" s="10" t="str">
        <f t="shared" si="2"/>
        <v>LOUCHARTLouise</v>
      </c>
      <c r="D186" s="10" t="str">
        <f>IFERROR(VLOOKUP(C186,liste_ml!$C$1:$L$121,10,FALSE),"Pas concerné")</f>
        <v>Validé</v>
      </c>
      <c r="E186" s="10" t="str" cm="1">
        <f t="array" ref="E186">_xlfn.IFS(D186="Pas concerné","Pas concerné",D186&gt;=10,"Validé",D186&lt;10,"Pas validé")</f>
        <v>Validé</v>
      </c>
      <c r="F186" s="10" t="str">
        <f>IFERROR(VLOOKUP(C186,t1_FR_0411!$C$1:$E$48,3,FALSE),"Pas de tentative")</f>
        <v>Pas de tentative</v>
      </c>
      <c r="G186" s="12">
        <f>IFERROR(VLOOKUP(C186,t2_FR_1811!$D$1:$E$126,2,FALSE),"Pas de tentative")</f>
        <v>11</v>
      </c>
      <c r="H186" s="12" t="str">
        <f>IFERROR(VLOOKUP(C186,t3_FR_2511!$C$1:$E$103,3,FALSE),"Pas de tentative")</f>
        <v>Pas de tentative</v>
      </c>
      <c r="I186" s="12" t="str">
        <f>IFERROR(VLOOKUP(C186,t4_FR_0212!$C$1:$E$58,3,FALSE),"Pas de tentative")</f>
        <v>Pas de tentative</v>
      </c>
      <c r="J186" s="12">
        <f>MAX(Tableau1[[#This Row],[FR_1]],Tableau1[[#This Row],[FR_2]],Tableau1[[#This Row],[FR_3]],Tableau1[[#This Row],[FR_4]])</f>
        <v>11</v>
      </c>
      <c r="K186" s="12" t="str" cm="1">
        <f t="array" ref="K186">_xlfn.IFS(Tableau1[[#This Row],[FR]]=0,"Pas de tentative", Tableau1[[#This Row],[FR]]&lt;11,"Pas validé", Tableau1[[#This Row],[FR]]&gt;=11,"Validé")</f>
        <v>Validé</v>
      </c>
    </row>
    <row r="187" spans="1:11" ht="15.75" hidden="1" x14ac:dyDescent="0.25">
      <c r="A187" s="11" t="s">
        <v>676</v>
      </c>
      <c r="B187" s="10" t="s">
        <v>677</v>
      </c>
      <c r="C187" s="10" t="str">
        <f t="shared" si="2"/>
        <v>MABILEAUAlois</v>
      </c>
      <c r="D187" s="10" t="str">
        <f>IFERROR(VLOOKUP(C187,liste_ml!$C$1:$L$121,10,FALSE),"Pas concerné")</f>
        <v>Pas concerné</v>
      </c>
      <c r="E187" s="10" t="str" cm="1">
        <f t="array" ref="E187">_xlfn.IFS(D187="Pas concerné","Pas concerné",D187&gt;=10,"Validé",D187&lt;10,"Pas validé")</f>
        <v>Pas concerné</v>
      </c>
      <c r="F187" s="10" t="str">
        <f>IFERROR(VLOOKUP(C187,t1_FR_0411!$C$1:$E$48,3,FALSE),"Pas de tentative")</f>
        <v>Pas de tentative</v>
      </c>
      <c r="G187" s="12">
        <f>IFERROR(VLOOKUP(C187,t2_FR_1811!$D$1:$E$126,2,FALSE),"Pas de tentative")</f>
        <v>12</v>
      </c>
      <c r="H187" s="12" t="str">
        <f>IFERROR(VLOOKUP(C187,t3_FR_2511!$C$1:$E$103,3,FALSE),"Pas de tentative")</f>
        <v>Pas de tentative</v>
      </c>
      <c r="I187" s="12" t="str">
        <f>IFERROR(VLOOKUP(C187,t4_FR_0212!$C$1:$E$58,3,FALSE),"Pas de tentative")</f>
        <v>Pas de tentative</v>
      </c>
      <c r="J187" s="12">
        <f>MAX(Tableau1[[#This Row],[FR_1]],Tableau1[[#This Row],[FR_2]],Tableau1[[#This Row],[FR_3]],Tableau1[[#This Row],[FR_4]])</f>
        <v>12</v>
      </c>
      <c r="K187" s="12" t="str" cm="1">
        <f t="array" ref="K187">_xlfn.IFS(Tableau1[[#This Row],[FR]]=0,"Pas de tentative", Tableau1[[#This Row],[FR]]&lt;11,"Pas validé", Tableau1[[#This Row],[FR]]&gt;=11,"Validé")</f>
        <v>Validé</v>
      </c>
    </row>
    <row r="188" spans="1:11" ht="15.75" hidden="1" x14ac:dyDescent="0.25">
      <c r="A188" s="11" t="s">
        <v>650</v>
      </c>
      <c r="B188" s="10" t="s">
        <v>678</v>
      </c>
      <c r="C188" s="10" t="str">
        <f t="shared" si="2"/>
        <v>MAGNIER DE MAISONNEUVEJeanne</v>
      </c>
      <c r="D188" s="10" t="str">
        <f>IFERROR(VLOOKUP(C188,liste_ml!$C$1:$L$121,10,FALSE),"Pas concerné")</f>
        <v>Pas concerné</v>
      </c>
      <c r="E188" s="10" t="str" cm="1">
        <f t="array" ref="E188">_xlfn.IFS(D188="Pas concerné","Pas concerné",D188&gt;=10,"Validé",D188&lt;10,"Pas validé")</f>
        <v>Pas concerné</v>
      </c>
      <c r="F188" s="10" t="str">
        <f>IFERROR(VLOOKUP(C188,t1_FR_0411!$C$1:$E$48,3,FALSE),"Pas de tentative")</f>
        <v>Pas de tentative</v>
      </c>
      <c r="G188" s="12">
        <f>IFERROR(VLOOKUP(C188,t2_FR_1811!$D$1:$E$126,2,FALSE),"Pas de tentative")</f>
        <v>16.5</v>
      </c>
      <c r="H188" s="12" t="str">
        <f>IFERROR(VLOOKUP(C188,t3_FR_2511!$C$1:$E$103,3,FALSE),"Pas de tentative")</f>
        <v>Pas de tentative</v>
      </c>
      <c r="I188" s="12" t="str">
        <f>IFERROR(VLOOKUP(C188,t4_FR_0212!$C$1:$E$58,3,FALSE),"Pas de tentative")</f>
        <v>Pas de tentative</v>
      </c>
      <c r="J188" s="12">
        <f>MAX(Tableau1[[#This Row],[FR_1]],Tableau1[[#This Row],[FR_2]],Tableau1[[#This Row],[FR_3]],Tableau1[[#This Row],[FR_4]])</f>
        <v>16.5</v>
      </c>
      <c r="K188" s="12" t="str" cm="1">
        <f t="array" ref="K188">_xlfn.IFS(Tableau1[[#This Row],[FR]]=0,"Pas de tentative", Tableau1[[#This Row],[FR]]&lt;11,"Pas validé", Tableau1[[#This Row],[FR]]&gt;=11,"Validé")</f>
        <v>Validé</v>
      </c>
    </row>
    <row r="189" spans="1:11" ht="15.75" hidden="1" x14ac:dyDescent="0.25">
      <c r="A189" s="11" t="s">
        <v>679</v>
      </c>
      <c r="B189" s="10" t="s">
        <v>680</v>
      </c>
      <c r="C189" s="10" t="str">
        <f t="shared" si="2"/>
        <v>MALHERBELilian</v>
      </c>
      <c r="D189" s="10" t="str">
        <f>IFERROR(VLOOKUP(C189,liste_ml!$C$1:$L$121,10,FALSE),"Pas concerné")</f>
        <v>Pas concerné</v>
      </c>
      <c r="E189" s="10" t="str" cm="1">
        <f t="array" ref="E189">_xlfn.IFS(D189="Pas concerné","Pas concerné",D189&gt;=10,"Validé",D189&lt;10,"Pas validé")</f>
        <v>Pas concerné</v>
      </c>
      <c r="F189" s="10" t="str">
        <f>IFERROR(VLOOKUP(C189,t1_FR_0411!$C$1:$E$48,3,FALSE),"Pas de tentative")</f>
        <v>Pas de tentative</v>
      </c>
      <c r="G189" s="12" t="str">
        <f>IFERROR(VLOOKUP(C189,t2_FR_1811!$D$1:$E$126,2,FALSE),"Pas de tentative")</f>
        <v>Pas de tentative</v>
      </c>
      <c r="H189" s="12" t="str">
        <f>IFERROR(VLOOKUP(C189,t3_FR_2511!$C$1:$E$103,3,FALSE),"Pas de tentative")</f>
        <v>Pas de tentative</v>
      </c>
      <c r="I189" s="12">
        <f>IFERROR(VLOOKUP(C189,t4_FR_0212!$C$1:$E$58,3,FALSE),"Pas de tentative")</f>
        <v>9</v>
      </c>
      <c r="J189" s="12">
        <f>MAX(Tableau1[[#This Row],[FR_1]],Tableau1[[#This Row],[FR_2]],Tableau1[[#This Row],[FR_3]],Tableau1[[#This Row],[FR_4]])</f>
        <v>9</v>
      </c>
      <c r="K189" s="12" t="str" cm="1">
        <f t="array" ref="K189">_xlfn.IFS(Tableau1[[#This Row],[FR]]=0,"Pas de tentative", Tableau1[[#This Row],[FR]]&lt;11,"Pas validé", Tableau1[[#This Row],[FR]]&gt;=11,"Validé")</f>
        <v>Pas validé</v>
      </c>
    </row>
    <row r="190" spans="1:11" ht="15.75" hidden="1" x14ac:dyDescent="0.25">
      <c r="A190" s="11" t="s">
        <v>126</v>
      </c>
      <c r="B190" s="10" t="s">
        <v>125</v>
      </c>
      <c r="C190" s="10" t="str">
        <f t="shared" si="2"/>
        <v>MANSSENSJanaelle</v>
      </c>
      <c r="D190" s="10" t="str">
        <f>IFERROR(VLOOKUP(C190,liste_ml!$C$1:$L$121,10,FALSE),"Pas concerné")</f>
        <v>Validé</v>
      </c>
      <c r="E190" s="10" t="str" cm="1">
        <f t="array" ref="E190">_xlfn.IFS(D190="Pas concerné","Pas concerné",D190&gt;=10,"Validé",D190&lt;10,"Pas validé")</f>
        <v>Validé</v>
      </c>
      <c r="F190" s="10" t="str">
        <f>IFERROR(VLOOKUP(C190,t1_FR_0411!$C$1:$E$48,3,FALSE),"Pas de tentative")</f>
        <v>Pas de tentative</v>
      </c>
      <c r="G190" s="12">
        <f>IFERROR(VLOOKUP(C190,t2_FR_1811!$D$1:$E$126,2,FALSE),"Pas de tentative")</f>
        <v>9</v>
      </c>
      <c r="H190" s="12">
        <f>IFERROR(VLOOKUP(C190,t3_FR_2511!$C$1:$E$103,3,FALSE),"Pas de tentative")</f>
        <v>14.5</v>
      </c>
      <c r="I190" s="12" t="str">
        <f>IFERROR(VLOOKUP(C190,t4_FR_0212!$C$1:$E$58,3,FALSE),"Pas de tentative")</f>
        <v>Pas de tentative</v>
      </c>
      <c r="J190" s="12">
        <f>MAX(Tableau1[[#This Row],[FR_1]],Tableau1[[#This Row],[FR_2]],Tableau1[[#This Row],[FR_3]],Tableau1[[#This Row],[FR_4]])</f>
        <v>14.5</v>
      </c>
      <c r="K190" s="12" t="str" cm="1">
        <f t="array" ref="K190">_xlfn.IFS(Tableau1[[#This Row],[FR]]=0,"Pas de tentative", Tableau1[[#This Row],[FR]]&lt;11,"Pas validé", Tableau1[[#This Row],[FR]]&gt;=11,"Validé")</f>
        <v>Validé</v>
      </c>
    </row>
    <row r="191" spans="1:11" ht="15.75" hidden="1" x14ac:dyDescent="0.25">
      <c r="A191" s="11" t="s">
        <v>645</v>
      </c>
      <c r="B191" s="10" t="s">
        <v>681</v>
      </c>
      <c r="C191" s="10" t="str">
        <f t="shared" si="2"/>
        <v>MARANTAlix</v>
      </c>
      <c r="D191" s="10" t="str">
        <f>IFERROR(VLOOKUP(C191,liste_ml!$C$1:$L$121,10,FALSE),"Pas concerné")</f>
        <v>Pas concerné</v>
      </c>
      <c r="E191" s="10" t="str" cm="1">
        <f t="array" ref="E191">_xlfn.IFS(D191="Pas concerné","Pas concerné",D191&gt;=10,"Validé",D191&lt;10,"Pas validé")</f>
        <v>Pas concerné</v>
      </c>
      <c r="F191" s="10" t="str">
        <f>IFERROR(VLOOKUP(C191,t1_FR_0411!$C$1:$E$48,3,FALSE),"Pas de tentative")</f>
        <v>Pas de tentative</v>
      </c>
      <c r="G191" s="12">
        <f>IFERROR(VLOOKUP(C191,t2_FR_1811!$D$1:$E$126,2,FALSE),"Pas de tentative")</f>
        <v>6</v>
      </c>
      <c r="H191" s="12">
        <f>IFERROR(VLOOKUP(C191,t3_FR_2511!$C$1:$E$103,3,FALSE),"Pas de tentative")</f>
        <v>11</v>
      </c>
      <c r="I191" s="12" t="str">
        <f>IFERROR(VLOOKUP(C191,t4_FR_0212!$C$1:$E$58,3,FALSE),"Pas de tentative")</f>
        <v>Pas de tentative</v>
      </c>
      <c r="J191" s="12">
        <f>MAX(Tableau1[[#This Row],[FR_1]],Tableau1[[#This Row],[FR_2]],Tableau1[[#This Row],[FR_3]],Tableau1[[#This Row],[FR_4]])</f>
        <v>11</v>
      </c>
      <c r="K191" s="12" t="str" cm="1">
        <f t="array" ref="K191">_xlfn.IFS(Tableau1[[#This Row],[FR]]=0,"Pas de tentative", Tableau1[[#This Row],[FR]]&lt;11,"Pas validé", Tableau1[[#This Row],[FR]]&gt;=11,"Validé")</f>
        <v>Validé</v>
      </c>
    </row>
    <row r="192" spans="1:11" ht="15.75" hidden="1" x14ac:dyDescent="0.25">
      <c r="A192" s="11" t="s">
        <v>548</v>
      </c>
      <c r="B192" s="10" t="s">
        <v>682</v>
      </c>
      <c r="C192" s="10" t="str">
        <f t="shared" si="2"/>
        <v>MARCHANDCaroline</v>
      </c>
      <c r="D192" s="10" t="str">
        <f>IFERROR(VLOOKUP(C192,liste_ml!$C$1:$L$121,10,FALSE),"Pas concerné")</f>
        <v>Pas concerné</v>
      </c>
      <c r="E192" s="10" t="str" cm="1">
        <f t="array" ref="E192">_xlfn.IFS(D192="Pas concerné","Pas concerné",D192&gt;=10,"Validé",D192&lt;10,"Pas validé")</f>
        <v>Pas concerné</v>
      </c>
      <c r="F192" s="10" t="str">
        <f>IFERROR(VLOOKUP(C192,t1_FR_0411!$C$1:$E$48,3,FALSE),"Pas de tentative")</f>
        <v>Pas de tentative</v>
      </c>
      <c r="G192" s="12" t="str">
        <f>IFERROR(VLOOKUP(C192,t2_FR_1811!$D$1:$E$126,2,FALSE),"Pas de tentative")</f>
        <v>Pas de tentative</v>
      </c>
      <c r="H192" s="12">
        <f>IFERROR(VLOOKUP(C192,t3_FR_2511!$C$1:$E$103,3,FALSE),"Pas de tentative")</f>
        <v>17.5</v>
      </c>
      <c r="I192" s="12" t="str">
        <f>IFERROR(VLOOKUP(C192,t4_FR_0212!$C$1:$E$58,3,FALSE),"Pas de tentative")</f>
        <v>Pas de tentative</v>
      </c>
      <c r="J192" s="12">
        <f>MAX(Tableau1[[#This Row],[FR_1]],Tableau1[[#This Row],[FR_2]],Tableau1[[#This Row],[FR_3]],Tableau1[[#This Row],[FR_4]])</f>
        <v>17.5</v>
      </c>
      <c r="K192" s="12" t="str" cm="1">
        <f t="array" ref="K192">_xlfn.IFS(Tableau1[[#This Row],[FR]]=0,"Pas de tentative", Tableau1[[#This Row],[FR]]&lt;11,"Pas validé", Tableau1[[#This Row],[FR]]&gt;=11,"Validé")</f>
        <v>Validé</v>
      </c>
    </row>
    <row r="193" spans="1:11" ht="15.75" hidden="1" x14ac:dyDescent="0.25">
      <c r="A193" s="11" t="s">
        <v>683</v>
      </c>
      <c r="B193" s="10" t="s">
        <v>533</v>
      </c>
      <c r="C193" s="10" t="str">
        <f t="shared" si="2"/>
        <v>MARTINAbigael</v>
      </c>
      <c r="D193" s="10" t="str">
        <f>IFERROR(VLOOKUP(C193,liste_ml!$C$1:$L$121,10,FALSE),"Pas concerné")</f>
        <v>Pas concerné</v>
      </c>
      <c r="E193" s="10" t="str" cm="1">
        <f t="array" ref="E193">_xlfn.IFS(D193="Pas concerné","Pas concerné",D193&gt;=10,"Validé",D193&lt;10,"Pas validé")</f>
        <v>Pas concerné</v>
      </c>
      <c r="F193" s="10" t="str">
        <f>IFERROR(VLOOKUP(C193,t1_FR_0411!$C$1:$E$48,3,FALSE),"Pas de tentative")</f>
        <v>Pas de tentative</v>
      </c>
      <c r="G193" s="12" t="str">
        <f>IFERROR(VLOOKUP(C193,t2_FR_1811!$D$1:$E$126,2,FALSE),"Pas de tentative")</f>
        <v>Pas de tentative</v>
      </c>
      <c r="H193" s="12">
        <f>IFERROR(VLOOKUP(C193,t3_FR_2511!$C$1:$E$103,3,FALSE),"Pas de tentative")</f>
        <v>17</v>
      </c>
      <c r="I193" s="12" t="str">
        <f>IFERROR(VLOOKUP(C193,t4_FR_0212!$C$1:$E$58,3,FALSE),"Pas de tentative")</f>
        <v>Pas de tentative</v>
      </c>
      <c r="J193" s="12">
        <f>MAX(Tableau1[[#This Row],[FR_1]],Tableau1[[#This Row],[FR_2]],Tableau1[[#This Row],[FR_3]],Tableau1[[#This Row],[FR_4]])</f>
        <v>17</v>
      </c>
      <c r="K193" s="12" t="str" cm="1">
        <f t="array" ref="K193">_xlfn.IFS(Tableau1[[#This Row],[FR]]=0,"Pas de tentative", Tableau1[[#This Row],[FR]]&lt;11,"Pas validé", Tableau1[[#This Row],[FR]]&gt;=11,"Validé")</f>
        <v>Validé</v>
      </c>
    </row>
    <row r="194" spans="1:11" ht="15.75" hidden="1" x14ac:dyDescent="0.25">
      <c r="A194" s="11" t="s">
        <v>532</v>
      </c>
      <c r="B194" s="10" t="s">
        <v>533</v>
      </c>
      <c r="C194" s="10" t="str">
        <f t="shared" si="2"/>
        <v>MARTINGustav</v>
      </c>
      <c r="D194" s="10" t="str">
        <f>IFERROR(VLOOKUP(C194,liste_ml!$C$1:$L$121,10,FALSE),"Pas concerné")</f>
        <v>Pas validé</v>
      </c>
      <c r="E194" s="10" t="str" cm="1">
        <f t="array" ref="E194">_xlfn.IFS(D194="Pas concerné","Pas concerné",D194&gt;=10,"Validé",D194&lt;10,"Pas validé")</f>
        <v>Validé</v>
      </c>
      <c r="F194" s="10" t="str">
        <f>IFERROR(VLOOKUP(C194,t1_FR_0411!$C$1:$E$48,3,FALSE),"Pas de tentative")</f>
        <v>Pas de tentative</v>
      </c>
      <c r="G194" s="12" t="str">
        <f>IFERROR(VLOOKUP(C194,t2_FR_1811!$D$1:$E$126,2,FALSE),"Pas de tentative")</f>
        <v>Pas de tentative</v>
      </c>
      <c r="H194" s="12" t="str">
        <f>IFERROR(VLOOKUP(C194,t3_FR_2511!$C$1:$E$103,3,FALSE),"Pas de tentative")</f>
        <v>Pas de tentative</v>
      </c>
      <c r="I194" s="12">
        <f>IFERROR(VLOOKUP(C194,t4_FR_0212!$C$1:$E$58,3,FALSE),"Pas de tentative")</f>
        <v>11.5</v>
      </c>
      <c r="J194" s="12">
        <f>MAX(Tableau1[[#This Row],[FR_1]],Tableau1[[#This Row],[FR_2]],Tableau1[[#This Row],[FR_3]],Tableau1[[#This Row],[FR_4]])</f>
        <v>11.5</v>
      </c>
      <c r="K194" s="12" t="str" cm="1">
        <f t="array" ref="K194">_xlfn.IFS(Tableau1[[#This Row],[FR]]=0,"Pas de tentative", Tableau1[[#This Row],[FR]]&lt;11,"Pas validé", Tableau1[[#This Row],[FR]]&gt;=11,"Validé")</f>
        <v>Validé</v>
      </c>
    </row>
    <row r="195" spans="1:11" ht="15.75" hidden="1" x14ac:dyDescent="0.25">
      <c r="A195" s="11" t="s">
        <v>571</v>
      </c>
      <c r="B195" s="10" t="s">
        <v>684</v>
      </c>
      <c r="C195" s="10" t="str">
        <f t="shared" ref="C195:C258" si="3">B195&amp;A195</f>
        <v>MASSARTTitouan</v>
      </c>
      <c r="D195" s="10" t="str">
        <f>IFERROR(VLOOKUP(C195,liste_ml!$C$1:$L$121,10,FALSE),"Pas concerné")</f>
        <v>Pas concerné</v>
      </c>
      <c r="E195" s="10" t="str" cm="1">
        <f t="array" ref="E195">_xlfn.IFS(D195="Pas concerné","Pas concerné",D195&gt;=10,"Validé",D195&lt;10,"Pas validé")</f>
        <v>Pas concerné</v>
      </c>
      <c r="F195" s="10" t="str">
        <f>IFERROR(VLOOKUP(C195,t1_FR_0411!$C$1:$E$48,3,FALSE),"Pas de tentative")</f>
        <v>Pas de tentative</v>
      </c>
      <c r="G195" s="12">
        <f>IFERROR(VLOOKUP(C195,t2_FR_1811!$D$1:$E$126,2,FALSE),"Pas de tentative")</f>
        <v>20</v>
      </c>
      <c r="H195" s="12" t="str">
        <f>IFERROR(VLOOKUP(C195,t3_FR_2511!$C$1:$E$103,3,FALSE),"Pas de tentative")</f>
        <v>Pas de tentative</v>
      </c>
      <c r="I195" s="12" t="str">
        <f>IFERROR(VLOOKUP(C195,t4_FR_0212!$C$1:$E$58,3,FALSE),"Pas de tentative")</f>
        <v>Pas de tentative</v>
      </c>
      <c r="J195" s="12">
        <f>MAX(Tableau1[[#This Row],[FR_1]],Tableau1[[#This Row],[FR_2]],Tableau1[[#This Row],[FR_3]],Tableau1[[#This Row],[FR_4]])</f>
        <v>20</v>
      </c>
      <c r="K195" s="12" t="str" cm="1">
        <f t="array" ref="K195">_xlfn.IFS(Tableau1[[#This Row],[FR]]=0,"Pas de tentative", Tableau1[[#This Row],[FR]]&lt;11,"Pas validé", Tableau1[[#This Row],[FR]]&gt;=11,"Validé")</f>
        <v>Validé</v>
      </c>
    </row>
    <row r="196" spans="1:11" ht="15.75" hidden="1" x14ac:dyDescent="0.25">
      <c r="A196" s="11" t="s">
        <v>685</v>
      </c>
      <c r="B196" s="10" t="s">
        <v>686</v>
      </c>
      <c r="C196" s="10" t="str">
        <f t="shared" si="3"/>
        <v>MAYOTLenna</v>
      </c>
      <c r="D196" s="10" t="str">
        <f>IFERROR(VLOOKUP(C196,liste_ml!$C$1:$L$121,10,FALSE),"Pas concerné")</f>
        <v>Pas concerné</v>
      </c>
      <c r="E196" s="10" t="str" cm="1">
        <f t="array" ref="E196">_xlfn.IFS(D196="Pas concerné","Pas concerné",D196&gt;=10,"Validé",D196&lt;10,"Pas validé")</f>
        <v>Pas concerné</v>
      </c>
      <c r="F196" s="10" t="str">
        <f>IFERROR(VLOOKUP(C196,t1_FR_0411!$C$1:$E$48,3,FALSE),"Pas de tentative")</f>
        <v>Pas de tentative</v>
      </c>
      <c r="G196" s="12" t="str">
        <f>IFERROR(VLOOKUP(C196,t2_FR_1811!$D$1:$E$126,2,FALSE),"Pas de tentative")</f>
        <v>Pas de tentative</v>
      </c>
      <c r="H196" s="12">
        <f>IFERROR(VLOOKUP(C196,t3_FR_2511!$C$1:$E$103,3,FALSE),"Pas de tentative")</f>
        <v>10.5</v>
      </c>
      <c r="I196" s="12">
        <f>IFERROR(VLOOKUP(C196,t4_FR_0212!$C$1:$E$58,3,FALSE),"Pas de tentative")</f>
        <v>11</v>
      </c>
      <c r="J196" s="12">
        <f>MAX(Tableau1[[#This Row],[FR_1]],Tableau1[[#This Row],[FR_2]],Tableau1[[#This Row],[FR_3]],Tableau1[[#This Row],[FR_4]])</f>
        <v>11</v>
      </c>
      <c r="K196" s="12" t="str" cm="1">
        <f t="array" ref="K196">_xlfn.IFS(Tableau1[[#This Row],[FR]]=0,"Pas de tentative", Tableau1[[#This Row],[FR]]&lt;11,"Pas validé", Tableau1[[#This Row],[FR]]&gt;=11,"Validé")</f>
        <v>Validé</v>
      </c>
    </row>
    <row r="197" spans="1:11" ht="15.75" hidden="1" x14ac:dyDescent="0.25">
      <c r="A197" s="11" t="s">
        <v>107</v>
      </c>
      <c r="B197" s="10" t="s">
        <v>106</v>
      </c>
      <c r="C197" s="10" t="str">
        <f t="shared" si="3"/>
        <v>MAZETEric</v>
      </c>
      <c r="D197" s="10" t="str">
        <f>IFERROR(VLOOKUP(C197,liste_ml!$C$1:$L$121,10,FALSE),"Pas concerné")</f>
        <v>Validé</v>
      </c>
      <c r="E197" s="10" t="str" cm="1">
        <f t="array" ref="E197">_xlfn.IFS(D197="Pas concerné","Pas concerné",D197&gt;=10,"Validé",D197&lt;10,"Pas validé")</f>
        <v>Validé</v>
      </c>
      <c r="F197" s="10" t="str">
        <f>IFERROR(VLOOKUP(C197,t1_FR_0411!$C$1:$E$48,3,FALSE),"Pas de tentative")</f>
        <v>Pas de tentative</v>
      </c>
      <c r="G197" s="12">
        <f>IFERROR(VLOOKUP(C197,t2_FR_1811!$D$1:$E$126,2,FALSE),"Pas de tentative")</f>
        <v>14.5</v>
      </c>
      <c r="H197" s="12" t="str">
        <f>IFERROR(VLOOKUP(C197,t3_FR_2511!$C$1:$E$103,3,FALSE),"Pas de tentative")</f>
        <v>Pas de tentative</v>
      </c>
      <c r="I197" s="12" t="str">
        <f>IFERROR(VLOOKUP(C197,t4_FR_0212!$C$1:$E$58,3,FALSE),"Pas de tentative")</f>
        <v>Pas de tentative</v>
      </c>
      <c r="J197" s="12">
        <f>MAX(Tableau1[[#This Row],[FR_1]],Tableau1[[#This Row],[FR_2]],Tableau1[[#This Row],[FR_3]],Tableau1[[#This Row],[FR_4]])</f>
        <v>14.5</v>
      </c>
      <c r="K197" s="12" t="str" cm="1">
        <f t="array" ref="K197">_xlfn.IFS(Tableau1[[#This Row],[FR]]=0,"Pas de tentative", Tableau1[[#This Row],[FR]]&lt;11,"Pas validé", Tableau1[[#This Row],[FR]]&gt;=11,"Validé")</f>
        <v>Validé</v>
      </c>
    </row>
    <row r="198" spans="1:11" ht="15.75" hidden="1" x14ac:dyDescent="0.25">
      <c r="A198" s="11" t="s">
        <v>687</v>
      </c>
      <c r="B198" s="10" t="s">
        <v>688</v>
      </c>
      <c r="C198" s="10" t="str">
        <f t="shared" si="3"/>
        <v>MEFFRECalixte</v>
      </c>
      <c r="D198" s="10" t="str">
        <f>IFERROR(VLOOKUP(C198,liste_ml!$C$1:$L$121,10,FALSE),"Pas concerné")</f>
        <v>Pas concerné</v>
      </c>
      <c r="E198" s="10" t="str" cm="1">
        <f t="array" ref="E198">_xlfn.IFS(D198="Pas concerné","Pas concerné",D198&gt;=10,"Validé",D198&lt;10,"Pas validé")</f>
        <v>Pas concerné</v>
      </c>
      <c r="F198" s="10" t="str">
        <f>IFERROR(VLOOKUP(C198,t1_FR_0411!$C$1:$E$48,3,FALSE),"Pas de tentative")</f>
        <v>Pas de tentative</v>
      </c>
      <c r="G198" s="12" t="str">
        <f>IFERROR(VLOOKUP(C198,t2_FR_1811!$D$1:$E$126,2,FALSE),"Pas de tentative")</f>
        <v>Pas de tentative</v>
      </c>
      <c r="H198" s="12">
        <f>IFERROR(VLOOKUP(C198,t3_FR_2511!$C$1:$E$103,3,FALSE),"Pas de tentative")</f>
        <v>13.5</v>
      </c>
      <c r="I198" s="12" t="str">
        <f>IFERROR(VLOOKUP(C198,t4_FR_0212!$C$1:$E$58,3,FALSE),"Pas de tentative")</f>
        <v>Pas de tentative</v>
      </c>
      <c r="J198" s="12">
        <f>MAX(Tableau1[[#This Row],[FR_1]],Tableau1[[#This Row],[FR_2]],Tableau1[[#This Row],[FR_3]],Tableau1[[#This Row],[FR_4]])</f>
        <v>13.5</v>
      </c>
      <c r="K198" s="12" t="str" cm="1">
        <f t="array" ref="K198">_xlfn.IFS(Tableau1[[#This Row],[FR]]=0,"Pas de tentative", Tableau1[[#This Row],[FR]]&lt;11,"Pas validé", Tableau1[[#This Row],[FR]]&gt;=11,"Validé")</f>
        <v>Validé</v>
      </c>
    </row>
    <row r="199" spans="1:11" ht="15.75" hidden="1" x14ac:dyDescent="0.25">
      <c r="A199" s="11" t="s">
        <v>146</v>
      </c>
      <c r="B199" s="10" t="s">
        <v>689</v>
      </c>
      <c r="C199" s="10" t="str">
        <f t="shared" si="3"/>
        <v>MENARDMaxime</v>
      </c>
      <c r="D199" s="10" t="str">
        <f>IFERROR(VLOOKUP(C199,liste_ml!$C$1:$L$121,10,FALSE),"Pas concerné")</f>
        <v>Pas concerné</v>
      </c>
      <c r="E199" s="10" t="str" cm="1">
        <f t="array" ref="E199">_xlfn.IFS(D199="Pas concerné","Pas concerné",D199&gt;=10,"Validé",D199&lt;10,"Pas validé")</f>
        <v>Pas concerné</v>
      </c>
      <c r="F199" s="10" t="str">
        <f>IFERROR(VLOOKUP(C199,t1_FR_0411!$C$1:$E$48,3,FALSE),"Pas de tentative")</f>
        <v>Pas de tentative</v>
      </c>
      <c r="G199" s="12" t="str">
        <f>IFERROR(VLOOKUP(C199,t2_FR_1811!$D$1:$E$126,2,FALSE),"Pas de tentative")</f>
        <v>Pas de tentative</v>
      </c>
      <c r="H199" s="12" t="str">
        <f>IFERROR(VLOOKUP(C199,t3_FR_2511!$C$1:$E$103,3,FALSE),"Pas de tentative")</f>
        <v>Pas de tentative</v>
      </c>
      <c r="I199" s="12" t="str">
        <f>IFERROR(VLOOKUP(C199,t4_FR_0212!$C$1:$E$58,3,FALSE),"Pas de tentative")</f>
        <v>Pas de tentative</v>
      </c>
      <c r="J199" s="12">
        <f>MAX(Tableau1[[#This Row],[FR_1]],Tableau1[[#This Row],[FR_2]],Tableau1[[#This Row],[FR_3]],Tableau1[[#This Row],[FR_4]])</f>
        <v>0</v>
      </c>
      <c r="K199" s="12" t="str" cm="1">
        <f t="array" ref="K199">_xlfn.IFS(Tableau1[[#This Row],[FR]]=0,"Pas de tentative", Tableau1[[#This Row],[FR]]&lt;11,"Pas validé", Tableau1[[#This Row],[FR]]&gt;=11,"Validé")</f>
        <v>Pas de tentative</v>
      </c>
    </row>
    <row r="200" spans="1:11" ht="15.75" hidden="1" x14ac:dyDescent="0.25">
      <c r="A200" s="11" t="s">
        <v>278</v>
      </c>
      <c r="B200" s="10" t="s">
        <v>277</v>
      </c>
      <c r="C200" s="10" t="str">
        <f t="shared" si="3"/>
        <v>MENASSACybele</v>
      </c>
      <c r="D200" s="10" t="str">
        <f>IFERROR(VLOOKUP(C200,liste_ml!$C$1:$L$121,10,FALSE),"Pas concerné")</f>
        <v>Pas validé</v>
      </c>
      <c r="E200" s="10" t="str" cm="1">
        <f t="array" ref="E200">_xlfn.IFS(D200="Pas concerné","Pas concerné",D200&gt;=10,"Validé",D200&lt;10,"Pas validé")</f>
        <v>Validé</v>
      </c>
      <c r="F200" s="10" t="str">
        <f>IFERROR(VLOOKUP(C200,t1_FR_0411!$C$1:$E$48,3,FALSE),"Pas de tentative")</f>
        <v>Pas de tentative</v>
      </c>
      <c r="G200" s="12" t="str">
        <f>IFERROR(VLOOKUP(C200,t2_FR_1811!$D$1:$E$126,2,FALSE),"Pas de tentative")</f>
        <v>Pas de tentative</v>
      </c>
      <c r="H200" s="12" t="str">
        <f>IFERROR(VLOOKUP(C200,t3_FR_2511!$C$1:$E$103,3,FALSE),"Pas de tentative")</f>
        <v>Pas de tentative</v>
      </c>
      <c r="I200" s="12" t="str">
        <f>IFERROR(VLOOKUP(C200,t4_FR_0212!$C$1:$E$58,3,FALSE),"Pas de tentative")</f>
        <v>Pas de tentative</v>
      </c>
      <c r="J200" s="12">
        <f>MAX(Tableau1[[#This Row],[FR_1]],Tableau1[[#This Row],[FR_2]],Tableau1[[#This Row],[FR_3]],Tableau1[[#This Row],[FR_4]])</f>
        <v>0</v>
      </c>
      <c r="K200" s="12" t="str" cm="1">
        <f t="array" ref="K200">_xlfn.IFS(Tableau1[[#This Row],[FR]]=0,"Pas de tentative", Tableau1[[#This Row],[FR]]&lt;11,"Pas validé", Tableau1[[#This Row],[FR]]&gt;=11,"Validé")</f>
        <v>Pas de tentative</v>
      </c>
    </row>
    <row r="201" spans="1:11" ht="15.75" hidden="1" x14ac:dyDescent="0.25">
      <c r="A201" s="11" t="s">
        <v>62</v>
      </c>
      <c r="B201" s="10" t="s">
        <v>86</v>
      </c>
      <c r="C201" s="10" t="str">
        <f t="shared" si="3"/>
        <v>MENNERET-COUTURIERHugo</v>
      </c>
      <c r="D201" s="10" t="str">
        <f>IFERROR(VLOOKUP(C201,liste_ml!$C$1:$L$121,10,FALSE),"Pas concerné")</f>
        <v>Validé</v>
      </c>
      <c r="E201" s="10" t="str" cm="1">
        <f t="array" ref="E201">_xlfn.IFS(D201="Pas concerné","Pas concerné",D201&gt;=10,"Validé",D201&lt;10,"Pas validé")</f>
        <v>Validé</v>
      </c>
      <c r="F201" s="10" t="str">
        <f>IFERROR(VLOOKUP(C201,t1_FR_0411!$C$1:$E$48,3,FALSE),"Pas de tentative")</f>
        <v>Pas de tentative</v>
      </c>
      <c r="G201" s="12" t="str">
        <f>IFERROR(VLOOKUP(C201,t2_FR_1811!$D$1:$E$126,2,FALSE),"Pas de tentative")</f>
        <v>Pas de tentative</v>
      </c>
      <c r="H201" s="12">
        <f>IFERROR(VLOOKUP(C201,t3_FR_2511!$C$1:$E$103,3,FALSE),"Pas de tentative")</f>
        <v>20</v>
      </c>
      <c r="I201" s="12" t="str">
        <f>IFERROR(VLOOKUP(C201,t4_FR_0212!$C$1:$E$58,3,FALSE),"Pas de tentative")</f>
        <v>Pas de tentative</v>
      </c>
      <c r="J201" s="12">
        <f>MAX(Tableau1[[#This Row],[FR_1]],Tableau1[[#This Row],[FR_2]],Tableau1[[#This Row],[FR_3]],Tableau1[[#This Row],[FR_4]])</f>
        <v>20</v>
      </c>
      <c r="K201" s="12" t="str" cm="1">
        <f t="array" ref="K201">_xlfn.IFS(Tableau1[[#This Row],[FR]]=0,"Pas de tentative", Tableau1[[#This Row],[FR]]&lt;11,"Pas validé", Tableau1[[#This Row],[FR]]&gt;=11,"Validé")</f>
        <v>Validé</v>
      </c>
    </row>
    <row r="202" spans="1:11" ht="15.75" hidden="1" x14ac:dyDescent="0.25">
      <c r="A202" s="11" t="s">
        <v>92</v>
      </c>
      <c r="B202" s="10" t="s">
        <v>91</v>
      </c>
      <c r="C202" s="10" t="str">
        <f t="shared" si="3"/>
        <v>MERCADEREmma</v>
      </c>
      <c r="D202" s="10" t="str">
        <f>IFERROR(VLOOKUP(C202,liste_ml!$C$1:$L$121,10,FALSE),"Pas concerné")</f>
        <v>Pas validé</v>
      </c>
      <c r="E202" s="10" t="str" cm="1">
        <f t="array" ref="E202">_xlfn.IFS(D202="Pas concerné","Pas concerné",D202&gt;=10,"Validé",D202&lt;10,"Pas validé")</f>
        <v>Validé</v>
      </c>
      <c r="F202" s="10" t="str">
        <f>IFERROR(VLOOKUP(C202,t1_FR_0411!$C$1:$E$48,3,FALSE),"Pas de tentative")</f>
        <v>Pas de tentative</v>
      </c>
      <c r="G202" s="12">
        <f>IFERROR(VLOOKUP(C202,t2_FR_1811!$D$1:$E$126,2,FALSE),"Pas de tentative")</f>
        <v>8</v>
      </c>
      <c r="H202" s="12">
        <f>IFERROR(VLOOKUP(C202,t3_FR_2511!$C$1:$E$103,3,FALSE),"Pas de tentative")</f>
        <v>10.5</v>
      </c>
      <c r="I202" s="12">
        <f>IFERROR(VLOOKUP(C202,t4_FR_0212!$C$1:$E$58,3,FALSE),"Pas de tentative")</f>
        <v>9</v>
      </c>
      <c r="J202" s="12">
        <f>MAX(Tableau1[[#This Row],[FR_1]],Tableau1[[#This Row],[FR_2]],Tableau1[[#This Row],[FR_3]],Tableau1[[#This Row],[FR_4]])</f>
        <v>10.5</v>
      </c>
      <c r="K202" s="12" t="str" cm="1">
        <f t="array" ref="K202">_xlfn.IFS(Tableau1[[#This Row],[FR]]=0,"Pas de tentative", Tableau1[[#This Row],[FR]]&lt;11,"Pas validé", Tableau1[[#This Row],[FR]]&gt;=11,"Validé")</f>
        <v>Pas validé</v>
      </c>
    </row>
    <row r="203" spans="1:11" ht="15.75" hidden="1" x14ac:dyDescent="0.25">
      <c r="A203" s="11" t="s">
        <v>690</v>
      </c>
      <c r="B203" s="10" t="s">
        <v>691</v>
      </c>
      <c r="C203" s="10" t="str">
        <f t="shared" si="3"/>
        <v>MERCIERMax</v>
      </c>
      <c r="D203" s="10" t="str">
        <f>IFERROR(VLOOKUP(C203,liste_ml!$C$1:$L$121,10,FALSE),"Pas concerné")</f>
        <v>Pas concerné</v>
      </c>
      <c r="E203" s="10" t="str" cm="1">
        <f t="array" ref="E203">_xlfn.IFS(D203="Pas concerné","Pas concerné",D203&gt;=10,"Validé",D203&lt;10,"Pas validé")</f>
        <v>Pas concerné</v>
      </c>
      <c r="F203" s="10" t="str">
        <f>IFERROR(VLOOKUP(C203,t1_FR_0411!$C$1:$E$48,3,FALSE),"Pas de tentative")</f>
        <v>Pas de tentative</v>
      </c>
      <c r="G203" s="12" t="str">
        <f>IFERROR(VLOOKUP(C203,t2_FR_1811!$D$1:$E$126,2,FALSE),"Pas de tentative")</f>
        <v>Pas de tentative</v>
      </c>
      <c r="H203" s="12">
        <f>IFERROR(VLOOKUP(C203,t3_FR_2511!$C$1:$E$103,3,FALSE),"Pas de tentative")</f>
        <v>12</v>
      </c>
      <c r="I203" s="12" t="str">
        <f>IFERROR(VLOOKUP(C203,t4_FR_0212!$C$1:$E$58,3,FALSE),"Pas de tentative")</f>
        <v>Pas de tentative</v>
      </c>
      <c r="J203" s="12">
        <f>MAX(Tableau1[[#This Row],[FR_1]],Tableau1[[#This Row],[FR_2]],Tableau1[[#This Row],[FR_3]],Tableau1[[#This Row],[FR_4]])</f>
        <v>12</v>
      </c>
      <c r="K203" s="12" t="str" cm="1">
        <f t="array" ref="K203">_xlfn.IFS(Tableau1[[#This Row],[FR]]=0,"Pas de tentative", Tableau1[[#This Row],[FR]]&lt;11,"Pas validé", Tableau1[[#This Row],[FR]]&gt;=11,"Validé")</f>
        <v>Validé</v>
      </c>
    </row>
    <row r="204" spans="1:11" ht="15.75" hidden="1" x14ac:dyDescent="0.25">
      <c r="A204" s="11" t="s">
        <v>50</v>
      </c>
      <c r="B204" s="10" t="s">
        <v>49</v>
      </c>
      <c r="C204" s="10" t="str">
        <f t="shared" si="3"/>
        <v>MEUDICCorentin</v>
      </c>
      <c r="D204" s="10" t="str">
        <f>IFERROR(VLOOKUP(C204,liste_ml!$C$1:$L$121,10,FALSE),"Pas concerné")</f>
        <v>Validé</v>
      </c>
      <c r="E204" s="10" t="str" cm="1">
        <f t="array" ref="E204">_xlfn.IFS(D204="Pas concerné","Pas concerné",D204&gt;=10,"Validé",D204&lt;10,"Pas validé")</f>
        <v>Validé</v>
      </c>
      <c r="F204" s="10" t="str">
        <f>IFERROR(VLOOKUP(C204,t1_FR_0411!$C$1:$E$48,3,FALSE),"Pas de tentative")</f>
        <v>Pas de tentative</v>
      </c>
      <c r="G204" s="12" t="str">
        <f>IFERROR(VLOOKUP(C204,t2_FR_1811!$D$1:$E$126,2,FALSE),"Pas de tentative")</f>
        <v>Pas de tentative</v>
      </c>
      <c r="H204" s="12">
        <f>IFERROR(VLOOKUP(C204,t3_FR_2511!$C$1:$E$103,3,FALSE),"Pas de tentative")</f>
        <v>17</v>
      </c>
      <c r="I204" s="12" t="str">
        <f>IFERROR(VLOOKUP(C204,t4_FR_0212!$C$1:$E$58,3,FALSE),"Pas de tentative")</f>
        <v>Pas de tentative</v>
      </c>
      <c r="J204" s="12">
        <f>MAX(Tableau1[[#This Row],[FR_1]],Tableau1[[#This Row],[FR_2]],Tableau1[[#This Row],[FR_3]],Tableau1[[#This Row],[FR_4]])</f>
        <v>17</v>
      </c>
      <c r="K204" s="12" t="str" cm="1">
        <f t="array" ref="K204">_xlfn.IFS(Tableau1[[#This Row],[FR]]=0,"Pas de tentative", Tableau1[[#This Row],[FR]]&lt;11,"Pas validé", Tableau1[[#This Row],[FR]]&gt;=11,"Validé")</f>
        <v>Validé</v>
      </c>
    </row>
    <row r="205" spans="1:11" ht="15.75" hidden="1" x14ac:dyDescent="0.25">
      <c r="A205" s="11" t="s">
        <v>692</v>
      </c>
      <c r="B205" s="10" t="s">
        <v>693</v>
      </c>
      <c r="C205" s="10" t="str">
        <f t="shared" si="3"/>
        <v>MONCOURTOISRaphael</v>
      </c>
      <c r="D205" s="10" t="str">
        <f>IFERROR(VLOOKUP(C205,liste_ml!$C$1:$L$121,10,FALSE),"Pas concerné")</f>
        <v>Pas concerné</v>
      </c>
      <c r="E205" s="10" t="str" cm="1">
        <f t="array" ref="E205">_xlfn.IFS(D205="Pas concerné","Pas concerné",D205&gt;=10,"Validé",D205&lt;10,"Pas validé")</f>
        <v>Pas concerné</v>
      </c>
      <c r="F205" s="10" t="str">
        <f>IFERROR(VLOOKUP(C205,t1_FR_0411!$C$1:$E$48,3,FALSE),"Pas de tentative")</f>
        <v>Pas de tentative</v>
      </c>
      <c r="G205" s="12" t="str">
        <f>IFERROR(VLOOKUP(C205,t2_FR_1811!$D$1:$E$126,2,FALSE),"Pas de tentative")</f>
        <v>Pas de tentative</v>
      </c>
      <c r="H205" s="12" t="str">
        <f>IFERROR(VLOOKUP(C205,t3_FR_2511!$C$1:$E$103,3,FALSE),"Pas de tentative")</f>
        <v>Pas de tentative</v>
      </c>
      <c r="I205" s="12" t="str">
        <f>IFERROR(VLOOKUP(C205,t4_FR_0212!$C$1:$E$58,3,FALSE),"Pas de tentative")</f>
        <v>Pas de tentative</v>
      </c>
      <c r="J205" s="12">
        <f>MAX(Tableau1[[#This Row],[FR_1]],Tableau1[[#This Row],[FR_2]],Tableau1[[#This Row],[FR_3]],Tableau1[[#This Row],[FR_4]])</f>
        <v>0</v>
      </c>
      <c r="K205" s="12" t="str" cm="1">
        <f t="array" ref="K205">_xlfn.IFS(Tableau1[[#This Row],[FR]]=0,"Pas de tentative", Tableau1[[#This Row],[FR]]&lt;11,"Pas validé", Tableau1[[#This Row],[FR]]&gt;=11,"Validé")</f>
        <v>Pas de tentative</v>
      </c>
    </row>
    <row r="206" spans="1:11" ht="15.75" hidden="1" x14ac:dyDescent="0.25">
      <c r="A206" s="11" t="s">
        <v>694</v>
      </c>
      <c r="B206" s="10" t="s">
        <v>695</v>
      </c>
      <c r="C206" s="10" t="str">
        <f t="shared" si="3"/>
        <v>MONETAlizee</v>
      </c>
      <c r="D206" s="10" t="str">
        <f>IFERROR(VLOOKUP(C206,liste_ml!$C$1:$L$121,10,FALSE),"Pas concerné")</f>
        <v>Pas concerné</v>
      </c>
      <c r="E206" s="10" t="str" cm="1">
        <f t="array" ref="E206">_xlfn.IFS(D206="Pas concerné","Pas concerné",D206&gt;=10,"Validé",D206&lt;10,"Pas validé")</f>
        <v>Pas concerné</v>
      </c>
      <c r="F206" s="10" t="str">
        <f>IFERROR(VLOOKUP(C206,t1_FR_0411!$C$1:$E$48,3,FALSE),"Pas de tentative")</f>
        <v>Pas de tentative</v>
      </c>
      <c r="G206" s="12" t="str">
        <f>IFERROR(VLOOKUP(C206,t2_FR_1811!$D$1:$E$126,2,FALSE),"Pas de tentative")</f>
        <v>Pas de tentative</v>
      </c>
      <c r="H206" s="12" t="str">
        <f>IFERROR(VLOOKUP(C206,t3_FR_2511!$C$1:$E$103,3,FALSE),"Pas de tentative")</f>
        <v>Pas de tentative</v>
      </c>
      <c r="I206" s="12">
        <f>IFERROR(VLOOKUP(C206,t4_FR_0212!$C$1:$E$58,3,FALSE),"Pas de tentative")</f>
        <v>11.5</v>
      </c>
      <c r="J206" s="12">
        <f>MAX(Tableau1[[#This Row],[FR_1]],Tableau1[[#This Row],[FR_2]],Tableau1[[#This Row],[FR_3]],Tableau1[[#This Row],[FR_4]])</f>
        <v>11.5</v>
      </c>
      <c r="K206" s="12" t="str" cm="1">
        <f t="array" ref="K206">_xlfn.IFS(Tableau1[[#This Row],[FR]]=0,"Pas de tentative", Tableau1[[#This Row],[FR]]&lt;11,"Pas validé", Tableau1[[#This Row],[FR]]&gt;=11,"Validé")</f>
        <v>Validé</v>
      </c>
    </row>
    <row r="207" spans="1:11" ht="15.75" hidden="1" x14ac:dyDescent="0.25">
      <c r="A207" s="11" t="s">
        <v>44</v>
      </c>
      <c r="B207" s="10" t="s">
        <v>43</v>
      </c>
      <c r="C207" s="10" t="str">
        <f t="shared" si="3"/>
        <v>MONTEILCamille</v>
      </c>
      <c r="D207" s="10" t="str">
        <f>IFERROR(VLOOKUP(C207,liste_ml!$C$1:$L$121,10,FALSE),"Pas concerné")</f>
        <v>Validé</v>
      </c>
      <c r="E207" s="10" t="str" cm="1">
        <f t="array" ref="E207">_xlfn.IFS(D207="Pas concerné","Pas concerné",D207&gt;=10,"Validé",D207&lt;10,"Pas validé")</f>
        <v>Validé</v>
      </c>
      <c r="F207" s="10" t="str">
        <f>IFERROR(VLOOKUP(C207,t1_FR_0411!$C$1:$E$48,3,FALSE),"Pas de tentative")</f>
        <v>Pas de tentative</v>
      </c>
      <c r="G207" s="12" t="str">
        <f>IFERROR(VLOOKUP(C207,t2_FR_1811!$D$1:$E$126,2,FALSE),"Pas de tentative")</f>
        <v>Pas de tentative</v>
      </c>
      <c r="H207" s="12" t="str">
        <f>IFERROR(VLOOKUP(C207,t3_FR_2511!$C$1:$E$103,3,FALSE),"Pas de tentative")</f>
        <v>Pas de tentative</v>
      </c>
      <c r="I207" s="12">
        <f>IFERROR(VLOOKUP(C207,t4_FR_0212!$C$1:$E$58,3,FALSE),"Pas de tentative")</f>
        <v>17.5</v>
      </c>
      <c r="J207" s="12">
        <f>MAX(Tableau1[[#This Row],[FR_1]],Tableau1[[#This Row],[FR_2]],Tableau1[[#This Row],[FR_3]],Tableau1[[#This Row],[FR_4]])</f>
        <v>17.5</v>
      </c>
      <c r="K207" s="12" t="str" cm="1">
        <f t="array" ref="K207">_xlfn.IFS(Tableau1[[#This Row],[FR]]=0,"Pas de tentative", Tableau1[[#This Row],[FR]]&lt;11,"Pas validé", Tableau1[[#This Row],[FR]]&gt;=11,"Validé")</f>
        <v>Validé</v>
      </c>
    </row>
    <row r="208" spans="1:11" ht="15.75" hidden="1" x14ac:dyDescent="0.25">
      <c r="A208" s="11" t="s">
        <v>26</v>
      </c>
      <c r="B208" s="10" t="s">
        <v>25</v>
      </c>
      <c r="C208" s="10" t="str">
        <f t="shared" si="3"/>
        <v>MORENOAnais</v>
      </c>
      <c r="D208" s="10" t="str">
        <f>IFERROR(VLOOKUP(C208,liste_ml!$C$1:$L$121,10,FALSE),"Pas concerné")</f>
        <v>Validé</v>
      </c>
      <c r="E208" s="10" t="str" cm="1">
        <f t="array" ref="E208">_xlfn.IFS(D208="Pas concerné","Pas concerné",D208&gt;=10,"Validé",D208&lt;10,"Pas validé")</f>
        <v>Validé</v>
      </c>
      <c r="F208" s="10" t="str">
        <f>IFERROR(VLOOKUP(C208,t1_FR_0411!$C$1:$E$48,3,FALSE),"Pas de tentative")</f>
        <v>Pas de tentative</v>
      </c>
      <c r="G208" s="12" t="str">
        <f>IFERROR(VLOOKUP(C208,t2_FR_1811!$D$1:$E$126,2,FALSE),"Pas de tentative")</f>
        <v>Pas de tentative</v>
      </c>
      <c r="H208" s="12" t="str">
        <f>IFERROR(VLOOKUP(C208,t3_FR_2511!$C$1:$E$103,3,FALSE),"Pas de tentative")</f>
        <v>Pas de tentative</v>
      </c>
      <c r="I208" s="12">
        <f>IFERROR(VLOOKUP(C208,t4_FR_0212!$C$1:$E$58,3,FALSE),"Pas de tentative")</f>
        <v>14.5</v>
      </c>
      <c r="J208" s="12">
        <f>MAX(Tableau1[[#This Row],[FR_1]],Tableau1[[#This Row],[FR_2]],Tableau1[[#This Row],[FR_3]],Tableau1[[#This Row],[FR_4]])</f>
        <v>14.5</v>
      </c>
      <c r="K208" s="12" t="str" cm="1">
        <f t="array" ref="K208">_xlfn.IFS(Tableau1[[#This Row],[FR]]=0,"Pas de tentative", Tableau1[[#This Row],[FR]]&lt;11,"Pas validé", Tableau1[[#This Row],[FR]]&gt;=11,"Validé")</f>
        <v>Validé</v>
      </c>
    </row>
    <row r="209" spans="1:11" ht="15.75" hidden="1" x14ac:dyDescent="0.25">
      <c r="A209" s="11" t="s">
        <v>161</v>
      </c>
      <c r="B209" s="10" t="s">
        <v>160</v>
      </c>
      <c r="C209" s="10" t="str">
        <f t="shared" si="3"/>
        <v>MOTTEBertrand</v>
      </c>
      <c r="D209" s="10" t="str">
        <f>IFERROR(VLOOKUP(C209,liste_ml!$C$1:$L$121,10,FALSE),"Pas concerné")</f>
        <v>Validé</v>
      </c>
      <c r="E209" s="10" t="str" cm="1">
        <f t="array" ref="E209">_xlfn.IFS(D209="Pas concerné","Pas concerné",D209&gt;=10,"Validé",D209&lt;10,"Pas validé")</f>
        <v>Validé</v>
      </c>
      <c r="F209" s="10" t="str">
        <f>IFERROR(VLOOKUP(C209,t1_FR_0411!$C$1:$E$48,3,FALSE),"Pas de tentative")</f>
        <v>Pas de tentative</v>
      </c>
      <c r="G209" s="12">
        <f>IFERROR(VLOOKUP(C209,t2_FR_1811!$D$1:$E$126,2,FALSE),"Pas de tentative")</f>
        <v>12</v>
      </c>
      <c r="H209" s="12" t="str">
        <f>IFERROR(VLOOKUP(C209,t3_FR_2511!$C$1:$E$103,3,FALSE),"Pas de tentative")</f>
        <v>Pas de tentative</v>
      </c>
      <c r="I209" s="12" t="str">
        <f>IFERROR(VLOOKUP(C209,t4_FR_0212!$C$1:$E$58,3,FALSE),"Pas de tentative")</f>
        <v>Pas de tentative</v>
      </c>
      <c r="J209" s="12">
        <f>MAX(Tableau1[[#This Row],[FR_1]],Tableau1[[#This Row],[FR_2]],Tableau1[[#This Row],[FR_3]],Tableau1[[#This Row],[FR_4]])</f>
        <v>12</v>
      </c>
      <c r="K209" s="12" t="str" cm="1">
        <f t="array" ref="K209">_xlfn.IFS(Tableau1[[#This Row],[FR]]=0,"Pas de tentative", Tableau1[[#This Row],[FR]]&lt;11,"Pas validé", Tableau1[[#This Row],[FR]]&gt;=11,"Validé")</f>
        <v>Validé</v>
      </c>
    </row>
    <row r="210" spans="1:11" ht="15.75" hidden="1" x14ac:dyDescent="0.25">
      <c r="A210" s="11" t="s">
        <v>123</v>
      </c>
      <c r="B210" s="10" t="s">
        <v>122</v>
      </c>
      <c r="C210" s="10" t="str">
        <f t="shared" si="3"/>
        <v>MOUSNIERAmbre</v>
      </c>
      <c r="D210" s="10" t="str">
        <f>IFERROR(VLOOKUP(C210,liste_ml!$C$1:$L$121,10,FALSE),"Pas concerné")</f>
        <v>Validé</v>
      </c>
      <c r="E210" s="10" t="str" cm="1">
        <f t="array" ref="E210">_xlfn.IFS(D210="Pas concerné","Pas concerné",D210&gt;=10,"Validé",D210&lt;10,"Pas validé")</f>
        <v>Validé</v>
      </c>
      <c r="F210" s="10" t="str">
        <f>IFERROR(VLOOKUP(C210,t1_FR_0411!$C$1:$E$48,3,FALSE),"Pas de tentative")</f>
        <v>Pas de tentative</v>
      </c>
      <c r="G210" s="12" t="str">
        <f>IFERROR(VLOOKUP(C210,t2_FR_1811!$D$1:$E$126,2,FALSE),"Pas de tentative")</f>
        <v>Pas de tentative</v>
      </c>
      <c r="H210" s="12">
        <f>IFERROR(VLOOKUP(C210,t3_FR_2511!$C$1:$E$103,3,FALSE),"Pas de tentative")</f>
        <v>14.5</v>
      </c>
      <c r="I210" s="12" t="str">
        <f>IFERROR(VLOOKUP(C210,t4_FR_0212!$C$1:$E$58,3,FALSE),"Pas de tentative")</f>
        <v>Pas de tentative</v>
      </c>
      <c r="J210" s="12">
        <f>MAX(Tableau1[[#This Row],[FR_1]],Tableau1[[#This Row],[FR_2]],Tableau1[[#This Row],[FR_3]],Tableau1[[#This Row],[FR_4]])</f>
        <v>14.5</v>
      </c>
      <c r="K210" s="12" t="str" cm="1">
        <f t="array" ref="K210">_xlfn.IFS(Tableau1[[#This Row],[FR]]=0,"Pas de tentative", Tableau1[[#This Row],[FR]]&lt;11,"Pas validé", Tableau1[[#This Row],[FR]]&gt;=11,"Validé")</f>
        <v>Validé</v>
      </c>
    </row>
    <row r="211" spans="1:11" ht="15.75" hidden="1" x14ac:dyDescent="0.25">
      <c r="A211" s="11" t="s">
        <v>511</v>
      </c>
      <c r="B211" s="10" t="s">
        <v>510</v>
      </c>
      <c r="C211" s="10" t="str">
        <f t="shared" si="3"/>
        <v>MULETHumbert</v>
      </c>
      <c r="D211" s="10" t="str">
        <f>IFERROR(VLOOKUP(C211,liste_ml!$C$1:$L$121,10,FALSE),"Pas concerné")</f>
        <v>Pas concerné</v>
      </c>
      <c r="E211" s="10" t="str" cm="1">
        <f t="array" ref="E211">_xlfn.IFS(D211="Pas concerné","Pas concerné",D211&gt;=10,"Validé",D211&lt;10,"Pas validé")</f>
        <v>Pas concerné</v>
      </c>
      <c r="F211" s="10">
        <f>IFERROR(VLOOKUP(C211,t1_FR_0411!$C$1:$E$48,3,FALSE),"Pas de tentative")</f>
        <v>14</v>
      </c>
      <c r="G211" s="12" t="str">
        <f>IFERROR(VLOOKUP(C211,t2_FR_1811!$D$1:$E$126,2,FALSE),"Pas de tentative")</f>
        <v>Pas de tentative</v>
      </c>
      <c r="H211" s="12" t="str">
        <f>IFERROR(VLOOKUP(C211,t3_FR_2511!$C$1:$E$103,3,FALSE),"Pas de tentative")</f>
        <v>Pas de tentative</v>
      </c>
      <c r="I211" s="12" t="str">
        <f>IFERROR(VLOOKUP(C211,t4_FR_0212!$C$1:$E$58,3,FALSE),"Pas de tentative")</f>
        <v>Pas de tentative</v>
      </c>
      <c r="J211" s="12">
        <f>MAX(Tableau1[[#This Row],[FR_1]],Tableau1[[#This Row],[FR_2]],Tableau1[[#This Row],[FR_3]],Tableau1[[#This Row],[FR_4]])</f>
        <v>14</v>
      </c>
      <c r="K211" s="12" t="str" cm="1">
        <f t="array" ref="K211">_xlfn.IFS(Tableau1[[#This Row],[FR]]=0,"Pas de tentative", Tableau1[[#This Row],[FR]]&lt;11,"Pas validé", Tableau1[[#This Row],[FR]]&gt;=11,"Validé")</f>
        <v>Validé</v>
      </c>
    </row>
    <row r="212" spans="1:11" ht="15.75" hidden="1" x14ac:dyDescent="0.25">
      <c r="A212" s="11" t="s">
        <v>35</v>
      </c>
      <c r="B212" s="10" t="s">
        <v>34</v>
      </c>
      <c r="C212" s="10" t="str">
        <f t="shared" si="3"/>
        <v>NEVEUXEleonore</v>
      </c>
      <c r="D212" s="10" t="str">
        <f>IFERROR(VLOOKUP(C212,liste_ml!$C$1:$L$121,10,FALSE),"Pas concerné")</f>
        <v>Validé</v>
      </c>
      <c r="E212" s="10" t="str" cm="1">
        <f t="array" ref="E212">_xlfn.IFS(D212="Pas concerné","Pas concerné",D212&gt;=10,"Validé",D212&lt;10,"Pas validé")</f>
        <v>Validé</v>
      </c>
      <c r="F212" s="10" t="str">
        <f>IFERROR(VLOOKUP(C212,t1_FR_0411!$C$1:$E$48,3,FALSE),"Pas de tentative")</f>
        <v>Pas de tentative</v>
      </c>
      <c r="G212" s="12" t="str">
        <f>IFERROR(VLOOKUP(C212,t2_FR_1811!$D$1:$E$126,2,FALSE),"Pas de tentative")</f>
        <v>Pas de tentative</v>
      </c>
      <c r="H212" s="12">
        <f>IFERROR(VLOOKUP(C212,t3_FR_2511!$C$1:$E$103,3,FALSE),"Pas de tentative")</f>
        <v>20</v>
      </c>
      <c r="I212" s="12" t="str">
        <f>IFERROR(VLOOKUP(C212,t4_FR_0212!$C$1:$E$58,3,FALSE),"Pas de tentative")</f>
        <v>Pas de tentative</v>
      </c>
      <c r="J212" s="12">
        <f>MAX(Tableau1[[#This Row],[FR_1]],Tableau1[[#This Row],[FR_2]],Tableau1[[#This Row],[FR_3]],Tableau1[[#This Row],[FR_4]])</f>
        <v>20</v>
      </c>
      <c r="K212" s="12" t="str" cm="1">
        <f t="array" ref="K212">_xlfn.IFS(Tableau1[[#This Row],[FR]]=0,"Pas de tentative", Tableau1[[#This Row],[FR]]&lt;11,"Pas validé", Tableau1[[#This Row],[FR]]&gt;=11,"Validé")</f>
        <v>Validé</v>
      </c>
    </row>
    <row r="213" spans="1:11" ht="15.75" hidden="1" x14ac:dyDescent="0.25">
      <c r="A213" s="11" t="s">
        <v>696</v>
      </c>
      <c r="B213" s="10" t="s">
        <v>697</v>
      </c>
      <c r="C213" s="10" t="str">
        <f t="shared" si="3"/>
        <v>NOLLET-PROISYLaurelenn</v>
      </c>
      <c r="D213" s="10" t="str">
        <f>IFERROR(VLOOKUP(C213,liste_ml!$C$1:$L$121,10,FALSE),"Pas concerné")</f>
        <v>Pas concerné</v>
      </c>
      <c r="E213" s="10" t="str" cm="1">
        <f t="array" ref="E213">_xlfn.IFS(D213="Pas concerné","Pas concerné",D213&gt;=10,"Validé",D213&lt;10,"Pas validé")</f>
        <v>Pas concerné</v>
      </c>
      <c r="F213" s="10" t="str">
        <f>IFERROR(VLOOKUP(C213,t1_FR_0411!$C$1:$E$48,3,FALSE),"Pas de tentative")</f>
        <v>Pas de tentative</v>
      </c>
      <c r="G213" s="12" t="str">
        <f>IFERROR(VLOOKUP(C213,t2_FR_1811!$D$1:$E$126,2,FALSE),"Pas de tentative")</f>
        <v>Pas de tentative</v>
      </c>
      <c r="H213" s="12">
        <f>IFERROR(VLOOKUP(C213,t3_FR_2511!$C$1:$E$103,3,FALSE),"Pas de tentative")</f>
        <v>11.5</v>
      </c>
      <c r="I213" s="12" t="str">
        <f>IFERROR(VLOOKUP(C213,t4_FR_0212!$C$1:$E$58,3,FALSE),"Pas de tentative")</f>
        <v>Pas de tentative</v>
      </c>
      <c r="J213" s="12">
        <f>MAX(Tableau1[[#This Row],[FR_1]],Tableau1[[#This Row],[FR_2]],Tableau1[[#This Row],[FR_3]],Tableau1[[#This Row],[FR_4]])</f>
        <v>11.5</v>
      </c>
      <c r="K213" s="12" t="str" cm="1">
        <f t="array" ref="K213">_xlfn.IFS(Tableau1[[#This Row],[FR]]=0,"Pas de tentative", Tableau1[[#This Row],[FR]]&lt;11,"Pas validé", Tableau1[[#This Row],[FR]]&gt;=11,"Validé")</f>
        <v>Validé</v>
      </c>
    </row>
    <row r="214" spans="1:11" ht="15.75" hidden="1" x14ac:dyDescent="0.25">
      <c r="A214" s="11" t="s">
        <v>41</v>
      </c>
      <c r="B214" s="10" t="s">
        <v>151</v>
      </c>
      <c r="C214" s="10" t="str">
        <f t="shared" si="3"/>
        <v>NORMANDValentin</v>
      </c>
      <c r="D214" s="10" t="str">
        <f>IFERROR(VLOOKUP(C214,liste_ml!$C$1:$L$121,10,FALSE),"Pas concerné")</f>
        <v>Validé</v>
      </c>
      <c r="E214" s="10" t="str" cm="1">
        <f t="array" ref="E214">_xlfn.IFS(D214="Pas concerné","Pas concerné",D214&gt;=10,"Validé",D214&lt;10,"Pas validé")</f>
        <v>Validé</v>
      </c>
      <c r="F214" s="10" t="str">
        <f>IFERROR(VLOOKUP(C214,t1_FR_0411!$C$1:$E$48,3,FALSE),"Pas de tentative")</f>
        <v>Pas de tentative</v>
      </c>
      <c r="G214" s="12" t="str">
        <f>IFERROR(VLOOKUP(C214,t2_FR_1811!$D$1:$E$126,2,FALSE),"Pas de tentative")</f>
        <v>Pas de tentative</v>
      </c>
      <c r="H214" s="12">
        <f>IFERROR(VLOOKUP(C214,t3_FR_2511!$C$1:$E$103,3,FALSE),"Pas de tentative")</f>
        <v>12</v>
      </c>
      <c r="I214" s="12" t="str">
        <f>IFERROR(VLOOKUP(C214,t4_FR_0212!$C$1:$E$58,3,FALSE),"Pas de tentative")</f>
        <v>Pas de tentative</v>
      </c>
      <c r="J214" s="12">
        <f>MAX(Tableau1[[#This Row],[FR_1]],Tableau1[[#This Row],[FR_2]],Tableau1[[#This Row],[FR_3]],Tableau1[[#This Row],[FR_4]])</f>
        <v>12</v>
      </c>
      <c r="K214" s="12" t="str" cm="1">
        <f t="array" ref="K214">_xlfn.IFS(Tableau1[[#This Row],[FR]]=0,"Pas de tentative", Tableau1[[#This Row],[FR]]&lt;11,"Pas validé", Tableau1[[#This Row],[FR]]&gt;=11,"Validé")</f>
        <v>Validé</v>
      </c>
    </row>
    <row r="215" spans="1:11" ht="15.75" hidden="1" x14ac:dyDescent="0.25">
      <c r="A215" s="11" t="s">
        <v>44</v>
      </c>
      <c r="B215" s="10" t="s">
        <v>158</v>
      </c>
      <c r="C215" s="10" t="str">
        <f t="shared" si="3"/>
        <v>NOYERECamille</v>
      </c>
      <c r="D215" s="10" t="str">
        <f>IFERROR(VLOOKUP(C215,liste_ml!$C$1:$L$121,10,FALSE),"Pas concerné")</f>
        <v>Validé</v>
      </c>
      <c r="E215" s="10" t="str" cm="1">
        <f t="array" ref="E215">_xlfn.IFS(D215="Pas concerné","Pas concerné",D215&gt;=10,"Validé",D215&lt;10,"Pas validé")</f>
        <v>Validé</v>
      </c>
      <c r="F215" s="10" t="str">
        <f>IFERROR(VLOOKUP(C215,t1_FR_0411!$C$1:$E$48,3,FALSE),"Pas de tentative")</f>
        <v>Pas de tentative</v>
      </c>
      <c r="G215" s="12" t="str">
        <f>IFERROR(VLOOKUP(C215,t2_FR_1811!$D$1:$E$126,2,FALSE),"Pas de tentative")</f>
        <v>Pas de tentative</v>
      </c>
      <c r="H215" s="12" t="str">
        <f>IFERROR(VLOOKUP(C215,t3_FR_2511!$C$1:$E$103,3,FALSE),"Pas de tentative")</f>
        <v>Pas de tentative</v>
      </c>
      <c r="I215" s="12" t="str">
        <f>IFERROR(VLOOKUP(C215,t4_FR_0212!$C$1:$E$58,3,FALSE),"Pas de tentative")</f>
        <v>Pas de tentative</v>
      </c>
      <c r="J215" s="12">
        <f>MAX(Tableau1[[#This Row],[FR_1]],Tableau1[[#This Row],[FR_2]],Tableau1[[#This Row],[FR_3]],Tableau1[[#This Row],[FR_4]])</f>
        <v>0</v>
      </c>
      <c r="K215" s="12" t="str" cm="1">
        <f t="array" ref="K215">_xlfn.IFS(Tableau1[[#This Row],[FR]]=0,"Pas de tentative", Tableau1[[#This Row],[FR]]&lt;11,"Pas validé", Tableau1[[#This Row],[FR]]&gt;=11,"Validé")</f>
        <v>Pas de tentative</v>
      </c>
    </row>
    <row r="216" spans="1:11" ht="15.75" hidden="1" x14ac:dyDescent="0.25">
      <c r="A216" s="11" t="s">
        <v>44</v>
      </c>
      <c r="B216" s="10" t="s">
        <v>153</v>
      </c>
      <c r="C216" s="10" t="str">
        <f t="shared" si="3"/>
        <v>OLIVIERCamille</v>
      </c>
      <c r="D216" s="10" t="str">
        <f>IFERROR(VLOOKUP(C216,liste_ml!$C$1:$L$121,10,FALSE),"Pas concerné")</f>
        <v>Validé</v>
      </c>
      <c r="E216" s="10" t="str" cm="1">
        <f t="array" ref="E216">_xlfn.IFS(D216="Pas concerné","Pas concerné",D216&gt;=10,"Validé",D216&lt;10,"Pas validé")</f>
        <v>Validé</v>
      </c>
      <c r="F216" s="10" t="str">
        <f>IFERROR(VLOOKUP(C216,t1_FR_0411!$C$1:$E$48,3,FALSE),"Pas de tentative")</f>
        <v>Pas de tentative</v>
      </c>
      <c r="G216" s="12" t="str">
        <f>IFERROR(VLOOKUP(C216,t2_FR_1811!$D$1:$E$126,2,FALSE),"Pas de tentative")</f>
        <v>Pas de tentative</v>
      </c>
      <c r="H216" s="12">
        <f>IFERROR(VLOOKUP(C216,t3_FR_2511!$C$1:$E$103,3,FALSE),"Pas de tentative")</f>
        <v>5.5</v>
      </c>
      <c r="I216" s="12" t="str">
        <f>IFERROR(VLOOKUP(C216,t4_FR_0212!$C$1:$E$58,3,FALSE),"Pas de tentative")</f>
        <v>Pas de tentative</v>
      </c>
      <c r="J216" s="12">
        <f>MAX(Tableau1[[#This Row],[FR_1]],Tableau1[[#This Row],[FR_2]],Tableau1[[#This Row],[FR_3]],Tableau1[[#This Row],[FR_4]])</f>
        <v>5.5</v>
      </c>
      <c r="K216" s="12" t="str" cm="1">
        <f t="array" ref="K216">_xlfn.IFS(Tableau1[[#This Row],[FR]]=0,"Pas de tentative", Tableau1[[#This Row],[FR]]&lt;11,"Pas validé", Tableau1[[#This Row],[FR]]&gt;=11,"Validé")</f>
        <v>Pas validé</v>
      </c>
    </row>
    <row r="217" spans="1:11" ht="15.75" hidden="1" x14ac:dyDescent="0.25">
      <c r="A217" s="11" t="s">
        <v>143</v>
      </c>
      <c r="B217" s="10" t="s">
        <v>142</v>
      </c>
      <c r="C217" s="10" t="str">
        <f t="shared" si="3"/>
        <v>PAULEliott</v>
      </c>
      <c r="D217" s="10" t="str">
        <f>IFERROR(VLOOKUP(C217,liste_ml!$C$1:$L$121,10,FALSE),"Pas concerné")</f>
        <v>Validé</v>
      </c>
      <c r="E217" s="10" t="str" cm="1">
        <f t="array" ref="E217">_xlfn.IFS(D217="Pas concerné","Pas concerné",D217&gt;=10,"Validé",D217&lt;10,"Pas validé")</f>
        <v>Validé</v>
      </c>
      <c r="F217" s="10" t="str">
        <f>IFERROR(VLOOKUP(C217,t1_FR_0411!$C$1:$E$48,3,FALSE),"Pas de tentative")</f>
        <v>Pas de tentative</v>
      </c>
      <c r="G217" s="12" t="str">
        <f>IFERROR(VLOOKUP(C217,t2_FR_1811!$D$1:$E$126,2,FALSE),"Pas de tentative")</f>
        <v>Pas de tentative</v>
      </c>
      <c r="H217" s="12">
        <f>IFERROR(VLOOKUP(C217,t3_FR_2511!$C$1:$E$103,3,FALSE),"Pas de tentative")</f>
        <v>10.5</v>
      </c>
      <c r="I217" s="12">
        <f>IFERROR(VLOOKUP(C217,t4_FR_0212!$C$1:$E$58,3,FALSE),"Pas de tentative")</f>
        <v>15</v>
      </c>
      <c r="J217" s="12">
        <f>MAX(Tableau1[[#This Row],[FR_1]],Tableau1[[#This Row],[FR_2]],Tableau1[[#This Row],[FR_3]],Tableau1[[#This Row],[FR_4]])</f>
        <v>15</v>
      </c>
      <c r="K217" s="12" t="str" cm="1">
        <f t="array" ref="K217">_xlfn.IFS(Tableau1[[#This Row],[FR]]=0,"Pas de tentative", Tableau1[[#This Row],[FR]]&lt;11,"Pas validé", Tableau1[[#This Row],[FR]]&gt;=11,"Validé")</f>
        <v>Validé</v>
      </c>
    </row>
    <row r="218" spans="1:11" ht="15.75" hidden="1" x14ac:dyDescent="0.25">
      <c r="A218" s="11" t="s">
        <v>116</v>
      </c>
      <c r="B218" s="10" t="s">
        <v>115</v>
      </c>
      <c r="C218" s="10" t="str">
        <f t="shared" si="3"/>
        <v>PECOURTBertille</v>
      </c>
      <c r="D218" s="10" t="str">
        <f>IFERROR(VLOOKUP(C218,liste_ml!$C$1:$L$121,10,FALSE),"Pas concerné")</f>
        <v>Pas validé</v>
      </c>
      <c r="E218" s="10" t="str" cm="1">
        <f t="array" ref="E218">_xlfn.IFS(D218="Pas concerné","Pas concerné",D218&gt;=10,"Validé",D218&lt;10,"Pas validé")</f>
        <v>Validé</v>
      </c>
      <c r="F218" s="10" t="str">
        <f>IFERROR(VLOOKUP(C218,t1_FR_0411!$C$1:$E$48,3,FALSE),"Pas de tentative")</f>
        <v>Pas de tentative</v>
      </c>
      <c r="G218" s="12">
        <f>IFERROR(VLOOKUP(C218,t2_FR_1811!$D$1:$E$126,2,FALSE),"Pas de tentative")</f>
        <v>6</v>
      </c>
      <c r="H218" s="12">
        <f>IFERROR(VLOOKUP(C218,t3_FR_2511!$C$1:$E$103,3,FALSE),"Pas de tentative")</f>
        <v>5</v>
      </c>
      <c r="I218" s="12">
        <f>IFERROR(VLOOKUP(C218,t4_FR_0212!$C$1:$E$58,3,FALSE),"Pas de tentative")</f>
        <v>12</v>
      </c>
      <c r="J218" s="12">
        <f>MAX(Tableau1[[#This Row],[FR_1]],Tableau1[[#This Row],[FR_2]],Tableau1[[#This Row],[FR_3]],Tableau1[[#This Row],[FR_4]])</f>
        <v>12</v>
      </c>
      <c r="K218" s="12" t="str" cm="1">
        <f t="array" ref="K218">_xlfn.IFS(Tableau1[[#This Row],[FR]]=0,"Pas de tentative", Tableau1[[#This Row],[FR]]&lt;11,"Pas validé", Tableau1[[#This Row],[FR]]&gt;=11,"Validé")</f>
        <v>Validé</v>
      </c>
    </row>
    <row r="219" spans="1:11" ht="15.75" hidden="1" x14ac:dyDescent="0.25">
      <c r="A219" s="11" t="s">
        <v>38</v>
      </c>
      <c r="B219" s="10" t="s">
        <v>37</v>
      </c>
      <c r="C219" s="10" t="str">
        <f t="shared" si="3"/>
        <v>PELARDBerenice</v>
      </c>
      <c r="D219" s="10" t="str">
        <f>IFERROR(VLOOKUP(C219,liste_ml!$C$1:$L$121,10,FALSE),"Pas concerné")</f>
        <v>Validé</v>
      </c>
      <c r="E219" s="10" t="str" cm="1">
        <f t="array" ref="E219">_xlfn.IFS(D219="Pas concerné","Pas concerné",D219&gt;=10,"Validé",D219&lt;10,"Pas validé")</f>
        <v>Validé</v>
      </c>
      <c r="F219" s="10" t="str">
        <f>IFERROR(VLOOKUP(C219,t1_FR_0411!$C$1:$E$48,3,FALSE),"Pas de tentative")</f>
        <v>Pas de tentative</v>
      </c>
      <c r="G219" s="12" t="str">
        <f>IFERROR(VLOOKUP(C219,t2_FR_1811!$D$1:$E$126,2,FALSE),"Pas de tentative")</f>
        <v>Pas de tentative</v>
      </c>
      <c r="H219" s="12">
        <f>IFERROR(VLOOKUP(C219,t3_FR_2511!$C$1:$E$103,3,FALSE),"Pas de tentative")</f>
        <v>11.5</v>
      </c>
      <c r="I219" s="12" t="str">
        <f>IFERROR(VLOOKUP(C219,t4_FR_0212!$C$1:$E$58,3,FALSE),"Pas de tentative")</f>
        <v>Pas de tentative</v>
      </c>
      <c r="J219" s="12">
        <f>MAX(Tableau1[[#This Row],[FR_1]],Tableau1[[#This Row],[FR_2]],Tableau1[[#This Row],[FR_3]],Tableau1[[#This Row],[FR_4]])</f>
        <v>11.5</v>
      </c>
      <c r="K219" s="12" t="str" cm="1">
        <f t="array" ref="K219">_xlfn.IFS(Tableau1[[#This Row],[FR]]=0,"Pas de tentative", Tableau1[[#This Row],[FR]]&lt;11,"Pas validé", Tableau1[[#This Row],[FR]]&gt;=11,"Validé")</f>
        <v>Validé</v>
      </c>
    </row>
    <row r="220" spans="1:11" ht="15.75" hidden="1" x14ac:dyDescent="0.25">
      <c r="A220" s="11" t="s">
        <v>698</v>
      </c>
      <c r="B220" s="10" t="s">
        <v>699</v>
      </c>
      <c r="C220" s="10" t="str">
        <f t="shared" si="3"/>
        <v>PELEFrancois</v>
      </c>
      <c r="D220" s="10" t="str">
        <f>IFERROR(VLOOKUP(C220,liste_ml!$C$1:$L$121,10,FALSE),"Pas concerné")</f>
        <v>Pas concerné</v>
      </c>
      <c r="E220" s="10" t="str" cm="1">
        <f t="array" ref="E220">_xlfn.IFS(D220="Pas concerné","Pas concerné",D220&gt;=10,"Validé",D220&lt;10,"Pas validé")</f>
        <v>Pas concerné</v>
      </c>
      <c r="F220" s="10" t="str">
        <f>IFERROR(VLOOKUP(C220,t1_FR_0411!$C$1:$E$48,3,FALSE),"Pas de tentative")</f>
        <v>Pas de tentative</v>
      </c>
      <c r="G220" s="12">
        <f>IFERROR(VLOOKUP(C220,t2_FR_1811!$D$1:$E$126,2,FALSE),"Pas de tentative")</f>
        <v>12</v>
      </c>
      <c r="H220" s="12" t="str">
        <f>IFERROR(VLOOKUP(C220,t3_FR_2511!$C$1:$E$103,3,FALSE),"Pas de tentative")</f>
        <v>Pas de tentative</v>
      </c>
      <c r="I220" s="12" t="str">
        <f>IFERROR(VLOOKUP(C220,t4_FR_0212!$C$1:$E$58,3,FALSE),"Pas de tentative")</f>
        <v>Pas de tentative</v>
      </c>
      <c r="J220" s="12">
        <f>MAX(Tableau1[[#This Row],[FR_1]],Tableau1[[#This Row],[FR_2]],Tableau1[[#This Row],[FR_3]],Tableau1[[#This Row],[FR_4]])</f>
        <v>12</v>
      </c>
      <c r="K220" s="12" t="str" cm="1">
        <f t="array" ref="K220">_xlfn.IFS(Tableau1[[#This Row],[FR]]=0,"Pas de tentative", Tableau1[[#This Row],[FR]]&lt;11,"Pas validé", Tableau1[[#This Row],[FR]]&gt;=11,"Validé")</f>
        <v>Validé</v>
      </c>
    </row>
    <row r="221" spans="1:11" ht="15.75" hidden="1" x14ac:dyDescent="0.25">
      <c r="A221" s="11" t="s">
        <v>65</v>
      </c>
      <c r="B221" s="10" t="s">
        <v>82</v>
      </c>
      <c r="C221" s="10" t="str">
        <f t="shared" si="3"/>
        <v>PETITPaul</v>
      </c>
      <c r="D221" s="10" t="str">
        <f>IFERROR(VLOOKUP(C221,liste_ml!$C$1:$L$121,10,FALSE),"Pas concerné")</f>
        <v>Validé</v>
      </c>
      <c r="E221" s="10" t="str" cm="1">
        <f t="array" ref="E221">_xlfn.IFS(D221="Pas concerné","Pas concerné",D221&gt;=10,"Validé",D221&lt;10,"Pas validé")</f>
        <v>Validé</v>
      </c>
      <c r="F221" s="10" t="str">
        <f>IFERROR(VLOOKUP(C221,t1_FR_0411!$C$1:$E$48,3,FALSE),"Pas de tentative")</f>
        <v>Pas de tentative</v>
      </c>
      <c r="G221" s="12">
        <f>IFERROR(VLOOKUP(C221,t2_FR_1811!$D$1:$E$126,2,FALSE),"Pas de tentative")</f>
        <v>6</v>
      </c>
      <c r="H221" s="12">
        <f>IFERROR(VLOOKUP(C221,t3_FR_2511!$C$1:$E$103,3,FALSE),"Pas de tentative")</f>
        <v>17</v>
      </c>
      <c r="I221" s="12" t="str">
        <f>IFERROR(VLOOKUP(C221,t4_FR_0212!$C$1:$E$58,3,FALSE),"Pas de tentative")</f>
        <v>Pas de tentative</v>
      </c>
      <c r="J221" s="12">
        <f>MAX(Tableau1[[#This Row],[FR_1]],Tableau1[[#This Row],[FR_2]],Tableau1[[#This Row],[FR_3]],Tableau1[[#This Row],[FR_4]])</f>
        <v>17</v>
      </c>
      <c r="K221" s="12" t="str" cm="1">
        <f t="array" ref="K221">_xlfn.IFS(Tableau1[[#This Row],[FR]]=0,"Pas de tentative", Tableau1[[#This Row],[FR]]&lt;11,"Pas validé", Tableau1[[#This Row],[FR]]&gt;=11,"Validé")</f>
        <v>Validé</v>
      </c>
    </row>
    <row r="222" spans="1:11" ht="15.75" hidden="1" x14ac:dyDescent="0.25">
      <c r="A222" s="11" t="s">
        <v>181</v>
      </c>
      <c r="B222" s="10" t="s">
        <v>438</v>
      </c>
      <c r="C222" s="10" t="str">
        <f t="shared" si="3"/>
        <v>PICAULTGregoire</v>
      </c>
      <c r="D222" s="10" t="str">
        <f>IFERROR(VLOOKUP(C222,liste_ml!$C$1:$L$121,10,FALSE),"Pas concerné")</f>
        <v>Pas concerné</v>
      </c>
      <c r="E222" s="10" t="str" cm="1">
        <f t="array" ref="E222">_xlfn.IFS(D222="Pas concerné","Pas concerné",D222&gt;=10,"Validé",D222&lt;10,"Pas validé")</f>
        <v>Pas concerné</v>
      </c>
      <c r="F222" s="10">
        <f>IFERROR(VLOOKUP(C222,t1_FR_0411!$C$1:$E$48,3,FALSE),"Pas de tentative")</f>
        <v>14.5</v>
      </c>
      <c r="G222" s="12" t="str">
        <f>IFERROR(VLOOKUP(C222,t2_FR_1811!$D$1:$E$126,2,FALSE),"Pas de tentative")</f>
        <v>Pas de tentative</v>
      </c>
      <c r="H222" s="12" t="str">
        <f>IFERROR(VLOOKUP(C222,t3_FR_2511!$C$1:$E$103,3,FALSE),"Pas de tentative")</f>
        <v>Pas de tentative</v>
      </c>
      <c r="I222" s="12" t="str">
        <f>IFERROR(VLOOKUP(C222,t4_FR_0212!$C$1:$E$58,3,FALSE),"Pas de tentative")</f>
        <v>Pas de tentative</v>
      </c>
      <c r="J222" s="12">
        <f>MAX(Tableau1[[#This Row],[FR_1]],Tableau1[[#This Row],[FR_2]],Tableau1[[#This Row],[FR_3]],Tableau1[[#This Row],[FR_4]])</f>
        <v>14.5</v>
      </c>
      <c r="K222" s="12" t="str" cm="1">
        <f t="array" ref="K222">_xlfn.IFS(Tableau1[[#This Row],[FR]]=0,"Pas de tentative", Tableau1[[#This Row],[FR]]&lt;11,"Pas validé", Tableau1[[#This Row],[FR]]&gt;=11,"Validé")</f>
        <v>Validé</v>
      </c>
    </row>
    <row r="223" spans="1:11" ht="15.75" hidden="1" x14ac:dyDescent="0.25">
      <c r="A223" s="11" t="s">
        <v>427</v>
      </c>
      <c r="B223" s="10" t="s">
        <v>700</v>
      </c>
      <c r="C223" s="10" t="str">
        <f t="shared" si="3"/>
        <v>PILLETBlandine</v>
      </c>
      <c r="D223" s="10" t="str">
        <f>IFERROR(VLOOKUP(C223,liste_ml!$C$1:$L$121,10,FALSE),"Pas concerné")</f>
        <v>Pas concerné</v>
      </c>
      <c r="E223" s="10" t="str" cm="1">
        <f t="array" ref="E223">_xlfn.IFS(D223="Pas concerné","Pas concerné",D223&gt;=10,"Validé",D223&lt;10,"Pas validé")</f>
        <v>Pas concerné</v>
      </c>
      <c r="F223" s="10" t="str">
        <f>IFERROR(VLOOKUP(C223,t1_FR_0411!$C$1:$E$48,3,FALSE),"Pas de tentative")</f>
        <v>Pas de tentative</v>
      </c>
      <c r="G223" s="12" t="str">
        <f>IFERROR(VLOOKUP(C223,t2_FR_1811!$D$1:$E$126,2,FALSE),"Pas de tentative")</f>
        <v>Pas de tentative</v>
      </c>
      <c r="H223" s="12">
        <f>IFERROR(VLOOKUP(C223,t3_FR_2511!$C$1:$E$103,3,FALSE),"Pas de tentative")</f>
        <v>11</v>
      </c>
      <c r="I223" s="12" t="str">
        <f>IFERROR(VLOOKUP(C223,t4_FR_0212!$C$1:$E$58,3,FALSE),"Pas de tentative")</f>
        <v>Pas de tentative</v>
      </c>
      <c r="J223" s="12">
        <f>MAX(Tableau1[[#This Row],[FR_1]],Tableau1[[#This Row],[FR_2]],Tableau1[[#This Row],[FR_3]],Tableau1[[#This Row],[FR_4]])</f>
        <v>11</v>
      </c>
      <c r="K223" s="12" t="str" cm="1">
        <f t="array" ref="K223">_xlfn.IFS(Tableau1[[#This Row],[FR]]=0,"Pas de tentative", Tableau1[[#This Row],[FR]]&lt;11,"Pas validé", Tableau1[[#This Row],[FR]]&gt;=11,"Validé")</f>
        <v>Validé</v>
      </c>
    </row>
    <row r="224" spans="1:11" ht="15.75" hidden="1" x14ac:dyDescent="0.25">
      <c r="A224" s="11" t="s">
        <v>50</v>
      </c>
      <c r="B224" s="10" t="s">
        <v>134</v>
      </c>
      <c r="C224" s="10" t="str">
        <f t="shared" si="3"/>
        <v>PLATEAUCorentin</v>
      </c>
      <c r="D224" s="10" t="str">
        <f>IFERROR(VLOOKUP(C224,liste_ml!$C$1:$L$121,10,FALSE),"Pas concerné")</f>
        <v>Validé</v>
      </c>
      <c r="E224" s="10" t="str" cm="1">
        <f t="array" ref="E224">_xlfn.IFS(D224="Pas concerné","Pas concerné",D224&gt;=10,"Validé",D224&lt;10,"Pas validé")</f>
        <v>Validé</v>
      </c>
      <c r="F224" s="10" t="str">
        <f>IFERROR(VLOOKUP(C224,t1_FR_0411!$C$1:$E$48,3,FALSE),"Pas de tentative")</f>
        <v>Pas de tentative</v>
      </c>
      <c r="G224" s="12" t="str">
        <f>IFERROR(VLOOKUP(C224,t2_FR_1811!$D$1:$E$126,2,FALSE),"Pas de tentative")</f>
        <v>Pas de tentative</v>
      </c>
      <c r="H224" s="12" t="str">
        <f>IFERROR(VLOOKUP(C224,t3_FR_2511!$C$1:$E$103,3,FALSE),"Pas de tentative")</f>
        <v>Pas de tentative</v>
      </c>
      <c r="I224" s="12">
        <f>IFERROR(VLOOKUP(C224,t4_FR_0212!$C$1:$E$58,3,FALSE),"Pas de tentative")</f>
        <v>5.5</v>
      </c>
      <c r="J224" s="12">
        <f>MAX(Tableau1[[#This Row],[FR_1]],Tableau1[[#This Row],[FR_2]],Tableau1[[#This Row],[FR_3]],Tableau1[[#This Row],[FR_4]])</f>
        <v>5.5</v>
      </c>
      <c r="K224" s="12" t="str" cm="1">
        <f t="array" ref="K224">_xlfn.IFS(Tableau1[[#This Row],[FR]]=0,"Pas de tentative", Tableau1[[#This Row],[FR]]&lt;11,"Pas validé", Tableau1[[#This Row],[FR]]&gt;=11,"Validé")</f>
        <v>Pas validé</v>
      </c>
    </row>
    <row r="225" spans="1:11" ht="15.75" hidden="1" x14ac:dyDescent="0.25">
      <c r="A225" s="11" t="s">
        <v>320</v>
      </c>
      <c r="B225" s="10" t="s">
        <v>319</v>
      </c>
      <c r="C225" s="10" t="str">
        <f t="shared" si="3"/>
        <v>PONTYRomain</v>
      </c>
      <c r="D225" s="10" t="str">
        <f>IFERROR(VLOOKUP(C225,liste_ml!$C$1:$L$121,10,FALSE),"Pas concerné")</f>
        <v>Validé</v>
      </c>
      <c r="E225" s="10" t="str" cm="1">
        <f t="array" ref="E225">_xlfn.IFS(D225="Pas concerné","Pas concerné",D225&gt;=10,"Validé",D225&lt;10,"Pas validé")</f>
        <v>Validé</v>
      </c>
      <c r="F225" s="10" t="str">
        <f>IFERROR(VLOOKUP(C225,t1_FR_0411!$C$1:$E$48,3,FALSE),"Pas de tentative")</f>
        <v>Pas de tentative</v>
      </c>
      <c r="G225" s="12">
        <f>IFERROR(VLOOKUP(C225,t2_FR_1811!$D$1:$E$126,2,FALSE),"Pas de tentative")</f>
        <v>15</v>
      </c>
      <c r="H225" s="12" t="str">
        <f>IFERROR(VLOOKUP(C225,t3_FR_2511!$C$1:$E$103,3,FALSE),"Pas de tentative")</f>
        <v>Pas de tentative</v>
      </c>
      <c r="I225" s="12" t="str">
        <f>IFERROR(VLOOKUP(C225,t4_FR_0212!$C$1:$E$58,3,FALSE),"Pas de tentative")</f>
        <v>Pas de tentative</v>
      </c>
      <c r="J225" s="12">
        <f>MAX(Tableau1[[#This Row],[FR_1]],Tableau1[[#This Row],[FR_2]],Tableau1[[#This Row],[FR_3]],Tableau1[[#This Row],[FR_4]])</f>
        <v>15</v>
      </c>
      <c r="K225" s="12" t="str" cm="1">
        <f t="array" ref="K225">_xlfn.IFS(Tableau1[[#This Row],[FR]]=0,"Pas de tentative", Tableau1[[#This Row],[FR]]&lt;11,"Pas validé", Tableau1[[#This Row],[FR]]&gt;=11,"Validé")</f>
        <v>Validé</v>
      </c>
    </row>
    <row r="226" spans="1:11" ht="15.75" x14ac:dyDescent="0.25">
      <c r="A226" s="11" t="s">
        <v>701</v>
      </c>
      <c r="B226" s="10" t="s">
        <v>702</v>
      </c>
      <c r="C226" s="10" t="str">
        <f t="shared" si="3"/>
        <v>POPOTTimothee</v>
      </c>
      <c r="D226" s="10" t="str">
        <f>IFERROR(VLOOKUP(C226,liste_ml!$C$1:$L$121,10,FALSE),"Pas concerné")</f>
        <v>Pas concerné</v>
      </c>
      <c r="E226" s="10" t="str" cm="1">
        <f t="array" ref="E226">_xlfn.IFS(D226="Pas concerné","Pas concerné",D226&gt;=10,"Validé",D226&lt;10,"Pas validé")</f>
        <v>Pas concerné</v>
      </c>
      <c r="F226" s="10" t="str">
        <f>IFERROR(VLOOKUP(C226,t1_FR_0411!$C$1:$E$48,3,FALSE),"Pas de tentative")</f>
        <v>Pas de tentative</v>
      </c>
      <c r="G226" s="12">
        <f>IFERROR(VLOOKUP(C226,t2_FR_1811!$D$1:$E$126,2,FALSE),"Pas de tentative")</f>
        <v>6</v>
      </c>
      <c r="H226" s="12">
        <f>IFERROR(VLOOKUP(C226,t3_FR_2511!$C$1:$E$103,3,FALSE),"Pas de tentative")</f>
        <v>17.5</v>
      </c>
      <c r="I226" s="12" t="str">
        <f>IFERROR(VLOOKUP(C226,t4_FR_0212!$C$1:$E$58,3,FALSE),"Pas de tentative")</f>
        <v>Pas de tentative</v>
      </c>
      <c r="J226" s="12">
        <f>MAX(Tableau1[[#This Row],[FR_1]],Tableau1[[#This Row],[FR_2]],Tableau1[[#This Row],[FR_3]],Tableau1[[#This Row],[FR_4]])</f>
        <v>17.5</v>
      </c>
      <c r="K226" s="12" t="str" cm="1">
        <f t="array" ref="K226">_xlfn.IFS(Tableau1[[#This Row],[FR]]=0,"Pas de tentative", Tableau1[[#This Row],[FR]]&lt;11,"Pas validé", Tableau1[[#This Row],[FR]]&gt;=11,"Validé")</f>
        <v>Validé</v>
      </c>
    </row>
    <row r="227" spans="1:11" ht="15.75" hidden="1" x14ac:dyDescent="0.25">
      <c r="A227" s="11" t="s">
        <v>557</v>
      </c>
      <c r="B227" s="10" t="s">
        <v>703</v>
      </c>
      <c r="C227" s="10" t="str">
        <f t="shared" si="3"/>
        <v>PORTEMANNathan</v>
      </c>
      <c r="D227" s="10" t="str">
        <f>IFERROR(VLOOKUP(C227,liste_ml!$C$1:$L$121,10,FALSE),"Pas concerné")</f>
        <v>Pas concerné</v>
      </c>
      <c r="E227" s="10" t="str" cm="1">
        <f t="array" ref="E227">_xlfn.IFS(D227="Pas concerné","Pas concerné",D227&gt;=10,"Validé",D227&lt;10,"Pas validé")</f>
        <v>Pas concerné</v>
      </c>
      <c r="F227" s="10" t="str">
        <f>IFERROR(VLOOKUP(C227,t1_FR_0411!$C$1:$E$48,3,FALSE),"Pas de tentative")</f>
        <v>Pas de tentative</v>
      </c>
      <c r="G227" s="12" t="str">
        <f>IFERROR(VLOOKUP(C227,t2_FR_1811!$D$1:$E$126,2,FALSE),"Pas de tentative")</f>
        <v>Pas de tentative</v>
      </c>
      <c r="H227" s="12">
        <f>IFERROR(VLOOKUP(C227,t3_FR_2511!$C$1:$E$103,3,FALSE),"Pas de tentative")</f>
        <v>13.5</v>
      </c>
      <c r="I227" s="12" t="str">
        <f>IFERROR(VLOOKUP(C227,t4_FR_0212!$C$1:$E$58,3,FALSE),"Pas de tentative")</f>
        <v>Pas de tentative</v>
      </c>
      <c r="J227" s="12">
        <f>MAX(Tableau1[[#This Row],[FR_1]],Tableau1[[#This Row],[FR_2]],Tableau1[[#This Row],[FR_3]],Tableau1[[#This Row],[FR_4]])</f>
        <v>13.5</v>
      </c>
      <c r="K227" s="12" t="str" cm="1">
        <f t="array" ref="K227">_xlfn.IFS(Tableau1[[#This Row],[FR]]=0,"Pas de tentative", Tableau1[[#This Row],[FR]]&lt;11,"Pas validé", Tableau1[[#This Row],[FR]]&gt;=11,"Validé")</f>
        <v>Validé</v>
      </c>
    </row>
    <row r="228" spans="1:11" ht="15.75" hidden="1" x14ac:dyDescent="0.25">
      <c r="A228" s="11" t="s">
        <v>116</v>
      </c>
      <c r="B228" s="10" t="s">
        <v>704</v>
      </c>
      <c r="C228" s="10" t="str">
        <f t="shared" si="3"/>
        <v>POURCHEZBertille</v>
      </c>
      <c r="D228" s="10" t="str">
        <f>IFERROR(VLOOKUP(C228,liste_ml!$C$1:$L$121,10,FALSE),"Pas concerné")</f>
        <v>Pas concerné</v>
      </c>
      <c r="E228" s="10" t="str" cm="1">
        <f t="array" ref="E228">_xlfn.IFS(D228="Pas concerné","Pas concerné",D228&gt;=10,"Validé",D228&lt;10,"Pas validé")</f>
        <v>Pas concerné</v>
      </c>
      <c r="F228" s="10" t="str">
        <f>IFERROR(VLOOKUP(C228,t1_FR_0411!$C$1:$E$48,3,FALSE),"Pas de tentative")</f>
        <v>Pas de tentative</v>
      </c>
      <c r="G228" s="12">
        <f>IFERROR(VLOOKUP(C228,t2_FR_1811!$D$1:$E$126,2,FALSE),"Pas de tentative")</f>
        <v>11</v>
      </c>
      <c r="H228" s="12" t="str">
        <f>IFERROR(VLOOKUP(C228,t3_FR_2511!$C$1:$E$103,3,FALSE),"Pas de tentative")</f>
        <v>Pas de tentative</v>
      </c>
      <c r="I228" s="12" t="str">
        <f>IFERROR(VLOOKUP(C228,t4_FR_0212!$C$1:$E$58,3,FALSE),"Pas de tentative")</f>
        <v>Pas de tentative</v>
      </c>
      <c r="J228" s="12">
        <f>MAX(Tableau1[[#This Row],[FR_1]],Tableau1[[#This Row],[FR_2]],Tableau1[[#This Row],[FR_3]],Tableau1[[#This Row],[FR_4]])</f>
        <v>11</v>
      </c>
      <c r="K228" s="12" t="str" cm="1">
        <f t="array" ref="K228">_xlfn.IFS(Tableau1[[#This Row],[FR]]=0,"Pas de tentative", Tableau1[[#This Row],[FR]]&lt;11,"Pas validé", Tableau1[[#This Row],[FR]]&gt;=11,"Validé")</f>
        <v>Validé</v>
      </c>
    </row>
    <row r="229" spans="1:11" ht="15.75" hidden="1" x14ac:dyDescent="0.25">
      <c r="A229" s="11" t="s">
        <v>534</v>
      </c>
      <c r="B229" s="10" t="s">
        <v>535</v>
      </c>
      <c r="C229" s="10" t="str">
        <f t="shared" si="3"/>
        <v>PROTINEthan</v>
      </c>
      <c r="D229" s="10" t="str">
        <f>IFERROR(VLOOKUP(C229,liste_ml!$C$1:$L$121,10,FALSE),"Pas concerné")</f>
        <v>Pas validé</v>
      </c>
      <c r="E229" s="10" t="str" cm="1">
        <f t="array" ref="E229">_xlfn.IFS(D229="Pas concerné","Pas concerné",D229&gt;=10,"Validé",D229&lt;10,"Pas validé")</f>
        <v>Validé</v>
      </c>
      <c r="F229" s="10" t="str">
        <f>IFERROR(VLOOKUP(C229,t1_FR_0411!$C$1:$E$48,3,FALSE),"Pas de tentative")</f>
        <v>Pas de tentative</v>
      </c>
      <c r="G229" s="12" t="str">
        <f>IFERROR(VLOOKUP(C229,t2_FR_1811!$D$1:$E$126,2,FALSE),"Pas de tentative")</f>
        <v>Pas de tentative</v>
      </c>
      <c r="H229" s="12">
        <f>IFERROR(VLOOKUP(C229,t3_FR_2511!$C$1:$E$103,3,FALSE),"Pas de tentative")</f>
        <v>7.5</v>
      </c>
      <c r="I229" s="12">
        <f>IFERROR(VLOOKUP(C229,t4_FR_0212!$C$1:$E$58,3,FALSE),"Pas de tentative")</f>
        <v>16.5</v>
      </c>
      <c r="J229" s="12">
        <f>MAX(Tableau1[[#This Row],[FR_1]],Tableau1[[#This Row],[FR_2]],Tableau1[[#This Row],[FR_3]],Tableau1[[#This Row],[FR_4]])</f>
        <v>16.5</v>
      </c>
      <c r="K229" s="12" t="str" cm="1">
        <f t="array" ref="K229">_xlfn.IFS(Tableau1[[#This Row],[FR]]=0,"Pas de tentative", Tableau1[[#This Row],[FR]]&lt;11,"Pas validé", Tableau1[[#This Row],[FR]]&gt;=11,"Validé")</f>
        <v>Validé</v>
      </c>
    </row>
    <row r="230" spans="1:11" ht="15.75" hidden="1" x14ac:dyDescent="0.25">
      <c r="A230" s="11" t="s">
        <v>32</v>
      </c>
      <c r="B230" s="10" t="s">
        <v>31</v>
      </c>
      <c r="C230" s="10" t="str">
        <f t="shared" si="3"/>
        <v>RABOURDINJean</v>
      </c>
      <c r="D230" s="10" t="str">
        <f>IFERROR(VLOOKUP(C230,liste_ml!$C$1:$L$121,10,FALSE),"Pas concerné")</f>
        <v>Validé</v>
      </c>
      <c r="E230" s="10" t="str" cm="1">
        <f t="array" ref="E230">_xlfn.IFS(D230="Pas concerné","Pas concerné",D230&gt;=10,"Validé",D230&lt;10,"Pas validé")</f>
        <v>Validé</v>
      </c>
      <c r="F230" s="10" t="str">
        <f>IFERROR(VLOOKUP(C230,t1_FR_0411!$C$1:$E$48,3,FALSE),"Pas de tentative")</f>
        <v>Pas de tentative</v>
      </c>
      <c r="G230" s="12" t="str">
        <f>IFERROR(VLOOKUP(C230,t2_FR_1811!$D$1:$E$126,2,FALSE),"Pas de tentative")</f>
        <v>Pas de tentative</v>
      </c>
      <c r="H230" s="12" t="str">
        <f>IFERROR(VLOOKUP(C230,t3_FR_2511!$C$1:$E$103,3,FALSE),"Pas de tentative")</f>
        <v>Pas de tentative</v>
      </c>
      <c r="I230" s="12">
        <f>IFERROR(VLOOKUP(C230,t4_FR_0212!$C$1:$E$58,3,FALSE),"Pas de tentative")</f>
        <v>8</v>
      </c>
      <c r="J230" s="12">
        <f>MAX(Tableau1[[#This Row],[FR_1]],Tableau1[[#This Row],[FR_2]],Tableau1[[#This Row],[FR_3]],Tableau1[[#This Row],[FR_4]])</f>
        <v>8</v>
      </c>
      <c r="K230" s="12" t="str" cm="1">
        <f t="array" ref="K230">_xlfn.IFS(Tableau1[[#This Row],[FR]]=0,"Pas de tentative", Tableau1[[#This Row],[FR]]&lt;11,"Pas validé", Tableau1[[#This Row],[FR]]&gt;=11,"Validé")</f>
        <v>Pas validé</v>
      </c>
    </row>
    <row r="231" spans="1:11" ht="15.75" hidden="1" x14ac:dyDescent="0.25">
      <c r="A231" s="11" t="s">
        <v>357</v>
      </c>
      <c r="B231" s="10" t="s">
        <v>705</v>
      </c>
      <c r="C231" s="10" t="str">
        <f t="shared" si="3"/>
        <v>RAHMANIInes</v>
      </c>
      <c r="D231" s="10" t="str">
        <f>IFERROR(VLOOKUP(C231,liste_ml!$C$1:$L$121,10,FALSE),"Pas concerné")</f>
        <v>Pas concerné</v>
      </c>
      <c r="E231" s="10" t="str" cm="1">
        <f t="array" ref="E231">_xlfn.IFS(D231="Pas concerné","Pas concerné",D231&gt;=10,"Validé",D231&lt;10,"Pas validé")</f>
        <v>Pas concerné</v>
      </c>
      <c r="F231" s="10" t="str">
        <f>IFERROR(VLOOKUP(C231,t1_FR_0411!$C$1:$E$48,3,FALSE),"Pas de tentative")</f>
        <v>Pas de tentative</v>
      </c>
      <c r="G231" s="12">
        <f>IFERROR(VLOOKUP(C231,t2_FR_1811!$D$1:$E$126,2,FALSE),"Pas de tentative")</f>
        <v>17</v>
      </c>
      <c r="H231" s="12" t="str">
        <f>IFERROR(VLOOKUP(C231,t3_FR_2511!$C$1:$E$103,3,FALSE),"Pas de tentative")</f>
        <v>Pas de tentative</v>
      </c>
      <c r="I231" s="12" t="str">
        <f>IFERROR(VLOOKUP(C231,t4_FR_0212!$C$1:$E$58,3,FALSE),"Pas de tentative")</f>
        <v>Pas de tentative</v>
      </c>
      <c r="J231" s="12">
        <f>MAX(Tableau1[[#This Row],[FR_1]],Tableau1[[#This Row],[FR_2]],Tableau1[[#This Row],[FR_3]],Tableau1[[#This Row],[FR_4]])</f>
        <v>17</v>
      </c>
      <c r="K231" s="12" t="str" cm="1">
        <f t="array" ref="K231">_xlfn.IFS(Tableau1[[#This Row],[FR]]=0,"Pas de tentative", Tableau1[[#This Row],[FR]]&lt;11,"Pas validé", Tableau1[[#This Row],[FR]]&gt;=11,"Validé")</f>
        <v>Validé</v>
      </c>
    </row>
    <row r="232" spans="1:11" ht="15.75" hidden="1" x14ac:dyDescent="0.25">
      <c r="A232" s="11" t="s">
        <v>431</v>
      </c>
      <c r="B232" s="10" t="s">
        <v>430</v>
      </c>
      <c r="C232" s="10" t="str">
        <f t="shared" si="3"/>
        <v>RANNOUAnnaelle</v>
      </c>
      <c r="D232" s="10" t="str">
        <f>IFERROR(VLOOKUP(C232,liste_ml!$C$1:$L$121,10,FALSE),"Pas concerné")</f>
        <v>Pas concerné</v>
      </c>
      <c r="E232" s="10" t="str" cm="1">
        <f t="array" ref="E232">_xlfn.IFS(D232="Pas concerné","Pas concerné",D232&gt;=10,"Validé",D232&lt;10,"Pas validé")</f>
        <v>Pas concerné</v>
      </c>
      <c r="F232" s="10">
        <f>IFERROR(VLOOKUP(C232,t1_FR_0411!$C$1:$E$48,3,FALSE),"Pas de tentative")</f>
        <v>8.5</v>
      </c>
      <c r="G232" s="12">
        <f>IFERROR(VLOOKUP(C232,t2_FR_1811!$D$1:$E$126,2,FALSE),"Pas de tentative")</f>
        <v>15</v>
      </c>
      <c r="H232" s="12" t="str">
        <f>IFERROR(VLOOKUP(C232,t3_FR_2511!$C$1:$E$103,3,FALSE),"Pas de tentative")</f>
        <v>Pas de tentative</v>
      </c>
      <c r="I232" s="12" t="str">
        <f>IFERROR(VLOOKUP(C232,t4_FR_0212!$C$1:$E$58,3,FALSE),"Pas de tentative")</f>
        <v>Pas de tentative</v>
      </c>
      <c r="J232" s="12">
        <f>MAX(Tableau1[[#This Row],[FR_1]],Tableau1[[#This Row],[FR_2]],Tableau1[[#This Row],[FR_3]],Tableau1[[#This Row],[FR_4]])</f>
        <v>15</v>
      </c>
      <c r="K232" s="12" t="str" cm="1">
        <f t="array" ref="K232">_xlfn.IFS(Tableau1[[#This Row],[FR]]=0,"Pas de tentative", Tableau1[[#This Row],[FR]]&lt;11,"Pas validé", Tableau1[[#This Row],[FR]]&gt;=11,"Validé")</f>
        <v>Validé</v>
      </c>
    </row>
    <row r="233" spans="1:11" ht="15.75" hidden="1" x14ac:dyDescent="0.25">
      <c r="A233" s="11" t="s">
        <v>186</v>
      </c>
      <c r="B233" s="10" t="s">
        <v>185</v>
      </c>
      <c r="C233" s="10" t="str">
        <f t="shared" si="3"/>
        <v>RAVELOJAONAArthur</v>
      </c>
      <c r="D233" s="10" t="str">
        <f>IFERROR(VLOOKUP(C233,liste_ml!$C$1:$L$121,10,FALSE),"Pas concerné")</f>
        <v>Pas validé</v>
      </c>
      <c r="E233" s="10" t="str" cm="1">
        <f t="array" ref="E233">_xlfn.IFS(D233="Pas concerné","Pas concerné",D233&gt;=10,"Validé",D233&lt;10,"Pas validé")</f>
        <v>Validé</v>
      </c>
      <c r="F233" s="10" t="str">
        <f>IFERROR(VLOOKUP(C233,t1_FR_0411!$C$1:$E$48,3,FALSE),"Pas de tentative")</f>
        <v>Pas de tentative</v>
      </c>
      <c r="G233" s="12" t="str">
        <f>IFERROR(VLOOKUP(C233,t2_FR_1811!$D$1:$E$126,2,FALSE),"Pas de tentative")</f>
        <v>Pas de tentative</v>
      </c>
      <c r="H233" s="12" t="str">
        <f>IFERROR(VLOOKUP(C233,t3_FR_2511!$C$1:$E$103,3,FALSE),"Pas de tentative")</f>
        <v>Pas de tentative</v>
      </c>
      <c r="I233" s="12" t="str">
        <f>IFERROR(VLOOKUP(C233,t4_FR_0212!$C$1:$E$58,3,FALSE),"Pas de tentative")</f>
        <v>Pas de tentative</v>
      </c>
      <c r="J233" s="12">
        <f>MAX(Tableau1[[#This Row],[FR_1]],Tableau1[[#This Row],[FR_2]],Tableau1[[#This Row],[FR_3]],Tableau1[[#This Row],[FR_4]])</f>
        <v>0</v>
      </c>
      <c r="K233" s="12" t="str" cm="1">
        <f t="array" ref="K233">_xlfn.IFS(Tableau1[[#This Row],[FR]]=0,"Pas de tentative", Tableau1[[#This Row],[FR]]&lt;11,"Pas validé", Tableau1[[#This Row],[FR]]&gt;=11,"Validé")</f>
        <v>Pas de tentative</v>
      </c>
    </row>
    <row r="234" spans="1:11" ht="15.75" hidden="1" x14ac:dyDescent="0.25">
      <c r="A234" s="11" t="s">
        <v>706</v>
      </c>
      <c r="B234" s="10" t="s">
        <v>707</v>
      </c>
      <c r="C234" s="10" t="str">
        <f t="shared" si="3"/>
        <v>RECOPE DE TILLY BLARUIsaure</v>
      </c>
      <c r="D234" s="10" t="str">
        <f>IFERROR(VLOOKUP(C234,liste_ml!$C$1:$L$121,10,FALSE),"Pas concerné")</f>
        <v>Pas concerné</v>
      </c>
      <c r="E234" s="10" t="str" cm="1">
        <f t="array" ref="E234">_xlfn.IFS(D234="Pas concerné","Pas concerné",D234&gt;=10,"Validé",D234&lt;10,"Pas validé")</f>
        <v>Pas concerné</v>
      </c>
      <c r="F234" s="10" t="str">
        <f>IFERROR(VLOOKUP(C234,t1_FR_0411!$C$1:$E$48,3,FALSE),"Pas de tentative")</f>
        <v>Pas de tentative</v>
      </c>
      <c r="G234" s="12">
        <f>IFERROR(VLOOKUP(C234,t2_FR_1811!$D$1:$E$126,2,FALSE),"Pas de tentative")</f>
        <v>17</v>
      </c>
      <c r="H234" s="12" t="str">
        <f>IFERROR(VLOOKUP(C234,t3_FR_2511!$C$1:$E$103,3,FALSE),"Pas de tentative")</f>
        <v>Pas de tentative</v>
      </c>
      <c r="I234" s="12" t="str">
        <f>IFERROR(VLOOKUP(C234,t4_FR_0212!$C$1:$E$58,3,FALSE),"Pas de tentative")</f>
        <v>Pas de tentative</v>
      </c>
      <c r="J234" s="12">
        <f>MAX(Tableau1[[#This Row],[FR_1]],Tableau1[[#This Row],[FR_2]],Tableau1[[#This Row],[FR_3]],Tableau1[[#This Row],[FR_4]])</f>
        <v>17</v>
      </c>
      <c r="K234" s="12" t="str" cm="1">
        <f t="array" ref="K234">_xlfn.IFS(Tableau1[[#This Row],[FR]]=0,"Pas de tentative", Tableau1[[#This Row],[FR]]&lt;11,"Pas validé", Tableau1[[#This Row],[FR]]&gt;=11,"Validé")</f>
        <v>Validé</v>
      </c>
    </row>
    <row r="235" spans="1:11" ht="15.75" hidden="1" x14ac:dyDescent="0.25">
      <c r="A235" s="11" t="s">
        <v>29</v>
      </c>
      <c r="B235" s="10" t="s">
        <v>28</v>
      </c>
      <c r="C235" s="10" t="str">
        <f t="shared" si="3"/>
        <v>RIBAULTCharlotte</v>
      </c>
      <c r="D235" s="10" t="str">
        <f>IFERROR(VLOOKUP(C235,liste_ml!$C$1:$L$121,10,FALSE),"Pas concerné")</f>
        <v>Validé</v>
      </c>
      <c r="E235" s="10" t="str" cm="1">
        <f t="array" ref="E235">_xlfn.IFS(D235="Pas concerné","Pas concerné",D235&gt;=10,"Validé",D235&lt;10,"Pas validé")</f>
        <v>Validé</v>
      </c>
      <c r="F235" s="10" t="str">
        <f>IFERROR(VLOOKUP(C235,t1_FR_0411!$C$1:$E$48,3,FALSE),"Pas de tentative")</f>
        <v>Pas de tentative</v>
      </c>
      <c r="G235" s="12" t="str">
        <f>IFERROR(VLOOKUP(C235,t2_FR_1811!$D$1:$E$126,2,FALSE),"Pas de tentative")</f>
        <v>Pas de tentative</v>
      </c>
      <c r="H235" s="12">
        <f>IFERROR(VLOOKUP(C235,t3_FR_2511!$C$1:$E$103,3,FALSE),"Pas de tentative")</f>
        <v>20</v>
      </c>
      <c r="I235" s="12" t="str">
        <f>IFERROR(VLOOKUP(C235,t4_FR_0212!$C$1:$E$58,3,FALSE),"Pas de tentative")</f>
        <v>Pas de tentative</v>
      </c>
      <c r="J235" s="12">
        <f>MAX(Tableau1[[#This Row],[FR_1]],Tableau1[[#This Row],[FR_2]],Tableau1[[#This Row],[FR_3]],Tableau1[[#This Row],[FR_4]])</f>
        <v>20</v>
      </c>
      <c r="K235" s="12" t="str" cm="1">
        <f t="array" ref="K235">_xlfn.IFS(Tableau1[[#This Row],[FR]]=0,"Pas de tentative", Tableau1[[#This Row],[FR]]&lt;11,"Pas validé", Tableau1[[#This Row],[FR]]&gt;=11,"Validé")</f>
        <v>Validé</v>
      </c>
    </row>
    <row r="236" spans="1:11" ht="15.75" hidden="1" x14ac:dyDescent="0.25">
      <c r="A236" s="11" t="s">
        <v>44</v>
      </c>
      <c r="B236" s="10" t="s">
        <v>99</v>
      </c>
      <c r="C236" s="10" t="str">
        <f t="shared" si="3"/>
        <v>RIVIERRECamille</v>
      </c>
      <c r="D236" s="10" t="str">
        <f>IFERROR(VLOOKUP(C236,liste_ml!$C$1:$L$121,10,FALSE),"Pas concerné")</f>
        <v>Validé</v>
      </c>
      <c r="E236" s="10" t="str" cm="1">
        <f t="array" ref="E236">_xlfn.IFS(D236="Pas concerné","Pas concerné",D236&gt;=10,"Validé",D236&lt;10,"Pas validé")</f>
        <v>Validé</v>
      </c>
      <c r="F236" s="10" t="str">
        <f>IFERROR(VLOOKUP(C236,t1_FR_0411!$C$1:$E$48,3,FALSE),"Pas de tentative")</f>
        <v>Pas de tentative</v>
      </c>
      <c r="G236" s="12" t="str">
        <f>IFERROR(VLOOKUP(C236,t2_FR_1811!$D$1:$E$126,2,FALSE),"Pas de tentative")</f>
        <v>Pas de tentative</v>
      </c>
      <c r="H236" s="12" t="str">
        <f>IFERROR(VLOOKUP(C236,t3_FR_2511!$C$1:$E$103,3,FALSE),"Pas de tentative")</f>
        <v>Pas de tentative</v>
      </c>
      <c r="I236" s="12">
        <f>IFERROR(VLOOKUP(C236,t4_FR_0212!$C$1:$E$58,3,FALSE),"Pas de tentative")</f>
        <v>11</v>
      </c>
      <c r="J236" s="12">
        <f>MAX(Tableau1[[#This Row],[FR_1]],Tableau1[[#This Row],[FR_2]],Tableau1[[#This Row],[FR_3]],Tableau1[[#This Row],[FR_4]])</f>
        <v>11</v>
      </c>
      <c r="K236" s="12" t="str" cm="1">
        <f t="array" ref="K236">_xlfn.IFS(Tableau1[[#This Row],[FR]]=0,"Pas de tentative", Tableau1[[#This Row],[FR]]&lt;11,"Pas validé", Tableau1[[#This Row],[FR]]&gt;=11,"Validé")</f>
        <v>Validé</v>
      </c>
    </row>
    <row r="237" spans="1:11" ht="15.75" hidden="1" x14ac:dyDescent="0.25">
      <c r="A237" s="11" t="s">
        <v>197</v>
      </c>
      <c r="B237" s="10" t="s">
        <v>708</v>
      </c>
      <c r="C237" s="10" t="str">
        <f t="shared" si="3"/>
        <v>ROELENSEnguerrand</v>
      </c>
      <c r="D237" s="10" t="str">
        <f>IFERROR(VLOOKUP(C237,liste_ml!$C$1:$L$121,10,FALSE),"Pas concerné")</f>
        <v>Pas concerné</v>
      </c>
      <c r="E237" s="10" t="str" cm="1">
        <f t="array" ref="E237">_xlfn.IFS(D237="Pas concerné","Pas concerné",D237&gt;=10,"Validé",D237&lt;10,"Pas validé")</f>
        <v>Pas concerné</v>
      </c>
      <c r="F237" s="10" t="str">
        <f>IFERROR(VLOOKUP(C237,t1_FR_0411!$C$1:$E$48,3,FALSE),"Pas de tentative")</f>
        <v>Pas de tentative</v>
      </c>
      <c r="G237" s="12">
        <f>IFERROR(VLOOKUP(C237,t2_FR_1811!$D$1:$E$126,2,FALSE),"Pas de tentative")</f>
        <v>14.5</v>
      </c>
      <c r="H237" s="12" t="str">
        <f>IFERROR(VLOOKUP(C237,t3_FR_2511!$C$1:$E$103,3,FALSE),"Pas de tentative")</f>
        <v>Pas de tentative</v>
      </c>
      <c r="I237" s="12" t="str">
        <f>IFERROR(VLOOKUP(C237,t4_FR_0212!$C$1:$E$58,3,FALSE),"Pas de tentative")</f>
        <v>Pas de tentative</v>
      </c>
      <c r="J237" s="12">
        <f>MAX(Tableau1[[#This Row],[FR_1]],Tableau1[[#This Row],[FR_2]],Tableau1[[#This Row],[FR_3]],Tableau1[[#This Row],[FR_4]])</f>
        <v>14.5</v>
      </c>
      <c r="K237" s="12" t="str" cm="1">
        <f t="array" ref="K237">_xlfn.IFS(Tableau1[[#This Row],[FR]]=0,"Pas de tentative", Tableau1[[#This Row],[FR]]&lt;11,"Pas validé", Tableau1[[#This Row],[FR]]&gt;=11,"Validé")</f>
        <v>Validé</v>
      </c>
    </row>
    <row r="238" spans="1:11" ht="15.75" hidden="1" x14ac:dyDescent="0.25">
      <c r="A238" s="11" t="s">
        <v>56</v>
      </c>
      <c r="B238" s="10" t="s">
        <v>55</v>
      </c>
      <c r="C238" s="10" t="str">
        <f t="shared" si="3"/>
        <v>ROGERTristan</v>
      </c>
      <c r="D238" s="10" t="str">
        <f>IFERROR(VLOOKUP(C238,liste_ml!$C$1:$L$121,10,FALSE),"Pas concerné")</f>
        <v>Validé</v>
      </c>
      <c r="E238" s="10" t="str" cm="1">
        <f t="array" ref="E238">_xlfn.IFS(D238="Pas concerné","Pas concerné",D238&gt;=10,"Validé",D238&lt;10,"Pas validé")</f>
        <v>Validé</v>
      </c>
      <c r="F238" s="10" t="str">
        <f>IFERROR(VLOOKUP(C238,t1_FR_0411!$C$1:$E$48,3,FALSE),"Pas de tentative")</f>
        <v>Pas de tentative</v>
      </c>
      <c r="G238" s="12" t="str">
        <f>IFERROR(VLOOKUP(C238,t2_FR_1811!$D$1:$E$126,2,FALSE),"Pas de tentative")</f>
        <v>Pas de tentative</v>
      </c>
      <c r="H238" s="12" t="str">
        <f>IFERROR(VLOOKUP(C238,t3_FR_2511!$C$1:$E$103,3,FALSE),"Pas de tentative")</f>
        <v>Pas de tentative</v>
      </c>
      <c r="I238" s="12" t="str">
        <f>IFERROR(VLOOKUP(C238,t4_FR_0212!$C$1:$E$58,3,FALSE),"Pas de tentative")</f>
        <v>Pas de tentative</v>
      </c>
      <c r="J238" s="12">
        <f>MAX(Tableau1[[#This Row],[FR_1]],Tableau1[[#This Row],[FR_2]],Tableau1[[#This Row],[FR_3]],Tableau1[[#This Row],[FR_4]])</f>
        <v>0</v>
      </c>
      <c r="K238" s="12" t="str" cm="1">
        <f t="array" ref="K238">_xlfn.IFS(Tableau1[[#This Row],[FR]]=0,"Pas de tentative", Tableau1[[#This Row],[FR]]&lt;11,"Pas validé", Tableau1[[#This Row],[FR]]&gt;=11,"Validé")</f>
        <v>Pas de tentative</v>
      </c>
    </row>
    <row r="239" spans="1:11" ht="15.75" hidden="1" x14ac:dyDescent="0.25">
      <c r="A239" s="11" t="s">
        <v>89</v>
      </c>
      <c r="B239" s="10" t="s">
        <v>88</v>
      </c>
      <c r="C239" s="10" t="str">
        <f t="shared" si="3"/>
        <v>ROLLANDHeloise</v>
      </c>
      <c r="D239" s="10" t="str">
        <f>IFERROR(VLOOKUP(C239,liste_ml!$C$1:$L$121,10,FALSE),"Pas concerné")</f>
        <v>Validé</v>
      </c>
      <c r="E239" s="10" t="str" cm="1">
        <f t="array" ref="E239">_xlfn.IFS(D239="Pas concerné","Pas concerné",D239&gt;=10,"Validé",D239&lt;10,"Pas validé")</f>
        <v>Validé</v>
      </c>
      <c r="F239" s="10" t="str">
        <f>IFERROR(VLOOKUP(C239,t1_FR_0411!$C$1:$E$48,3,FALSE),"Pas de tentative")</f>
        <v>Pas de tentative</v>
      </c>
      <c r="G239" s="12">
        <f>IFERROR(VLOOKUP(C239,t2_FR_1811!$D$1:$E$126,2,FALSE),"Pas de tentative")</f>
        <v>5.5</v>
      </c>
      <c r="H239" s="12">
        <f>IFERROR(VLOOKUP(C239,t3_FR_2511!$C$1:$E$103,3,FALSE),"Pas de tentative")</f>
        <v>17</v>
      </c>
      <c r="I239" s="12" t="str">
        <f>IFERROR(VLOOKUP(C239,t4_FR_0212!$C$1:$E$58,3,FALSE),"Pas de tentative")</f>
        <v>Pas de tentative</v>
      </c>
      <c r="J239" s="12">
        <f>MAX(Tableau1[[#This Row],[FR_1]],Tableau1[[#This Row],[FR_2]],Tableau1[[#This Row],[FR_3]],Tableau1[[#This Row],[FR_4]])</f>
        <v>17</v>
      </c>
      <c r="K239" s="12" t="str" cm="1">
        <f t="array" ref="K239">_xlfn.IFS(Tableau1[[#This Row],[FR]]=0,"Pas de tentative", Tableau1[[#This Row],[FR]]&lt;11,"Pas validé", Tableau1[[#This Row],[FR]]&gt;=11,"Validé")</f>
        <v>Validé</v>
      </c>
    </row>
    <row r="240" spans="1:11" ht="15.75" hidden="1" x14ac:dyDescent="0.25">
      <c r="A240" s="11" t="s">
        <v>379</v>
      </c>
      <c r="B240" s="10" t="s">
        <v>378</v>
      </c>
      <c r="C240" s="10" t="str">
        <f t="shared" si="3"/>
        <v>ROSE-VALOISMay</v>
      </c>
      <c r="D240" s="10" t="str">
        <f>IFERROR(VLOOKUP(C240,liste_ml!$C$1:$L$121,10,FALSE),"Pas concerné")</f>
        <v>Validé</v>
      </c>
      <c r="E240" s="10" t="str" cm="1">
        <f t="array" ref="E240">_xlfn.IFS(D240="Pas concerné","Pas concerné",D240&gt;=10,"Validé",D240&lt;10,"Pas validé")</f>
        <v>Validé</v>
      </c>
      <c r="F240" s="10" t="str">
        <f>IFERROR(VLOOKUP(C240,t1_FR_0411!$C$1:$E$48,3,FALSE),"Pas de tentative")</f>
        <v>Pas de tentative</v>
      </c>
      <c r="G240" s="12" t="str">
        <f>IFERROR(VLOOKUP(C240,t2_FR_1811!$D$1:$E$126,2,FALSE),"Pas de tentative")</f>
        <v>Pas de tentative</v>
      </c>
      <c r="H240" s="12">
        <f>IFERROR(VLOOKUP(C240,t3_FR_2511!$C$1:$E$103,3,FALSE),"Pas de tentative")</f>
        <v>17.5</v>
      </c>
      <c r="I240" s="12" t="str">
        <f>IFERROR(VLOOKUP(C240,t4_FR_0212!$C$1:$E$58,3,FALSE),"Pas de tentative")</f>
        <v>Pas de tentative</v>
      </c>
      <c r="J240" s="12">
        <f>MAX(Tableau1[[#This Row],[FR_1]],Tableau1[[#This Row],[FR_2]],Tableau1[[#This Row],[FR_3]],Tableau1[[#This Row],[FR_4]])</f>
        <v>17.5</v>
      </c>
      <c r="K240" s="12" t="str" cm="1">
        <f t="array" ref="K240">_xlfn.IFS(Tableau1[[#This Row],[FR]]=0,"Pas de tentative", Tableau1[[#This Row],[FR]]&lt;11,"Pas validé", Tableau1[[#This Row],[FR]]&gt;=11,"Validé")</f>
        <v>Validé</v>
      </c>
    </row>
    <row r="241" spans="1:11" ht="15.75" hidden="1" x14ac:dyDescent="0.25">
      <c r="A241" s="11" t="s">
        <v>71</v>
      </c>
      <c r="B241" s="10" t="s">
        <v>70</v>
      </c>
      <c r="C241" s="10" t="str">
        <f t="shared" si="3"/>
        <v>ROUGEGREZTom</v>
      </c>
      <c r="D241" s="10" t="str">
        <f>IFERROR(VLOOKUP(C241,liste_ml!$C$1:$L$121,10,FALSE),"Pas concerné")</f>
        <v>Validé</v>
      </c>
      <c r="E241" s="10" t="str" cm="1">
        <f t="array" ref="E241">_xlfn.IFS(D241="Pas concerné","Pas concerné",D241&gt;=10,"Validé",D241&lt;10,"Pas validé")</f>
        <v>Validé</v>
      </c>
      <c r="F241" s="10" t="str">
        <f>IFERROR(VLOOKUP(C241,t1_FR_0411!$C$1:$E$48,3,FALSE),"Pas de tentative")</f>
        <v>Pas de tentative</v>
      </c>
      <c r="G241" s="12">
        <f>IFERROR(VLOOKUP(C241,t2_FR_1811!$D$1:$E$126,2,FALSE),"Pas de tentative")</f>
        <v>3</v>
      </c>
      <c r="H241" s="12" t="str">
        <f>IFERROR(VLOOKUP(C241,t3_FR_2511!$C$1:$E$103,3,FALSE),"Pas de tentative")</f>
        <v>Pas de tentative</v>
      </c>
      <c r="I241" s="12">
        <f>IFERROR(VLOOKUP(C241,t4_FR_0212!$C$1:$E$58,3,FALSE),"Pas de tentative")</f>
        <v>0</v>
      </c>
      <c r="J241" s="12">
        <f>MAX(Tableau1[[#This Row],[FR_1]],Tableau1[[#This Row],[FR_2]],Tableau1[[#This Row],[FR_3]],Tableau1[[#This Row],[FR_4]])</f>
        <v>3</v>
      </c>
      <c r="K241" s="12" t="str" cm="1">
        <f t="array" ref="K241">_xlfn.IFS(Tableau1[[#This Row],[FR]]=0,"Pas de tentative", Tableau1[[#This Row],[FR]]&lt;11,"Pas validé", Tableau1[[#This Row],[FR]]&gt;=11,"Validé")</f>
        <v>Pas validé</v>
      </c>
    </row>
    <row r="242" spans="1:11" ht="15.75" hidden="1" x14ac:dyDescent="0.25">
      <c r="A242" s="11" t="s">
        <v>424</v>
      </c>
      <c r="B242" s="10" t="s">
        <v>423</v>
      </c>
      <c r="C242" s="10" t="str">
        <f t="shared" si="3"/>
        <v>ROUSSELCesar</v>
      </c>
      <c r="D242" s="10" t="str">
        <f>IFERROR(VLOOKUP(C242,liste_ml!$C$1:$L$121,10,FALSE),"Pas concerné")</f>
        <v>Pas concerné</v>
      </c>
      <c r="E242" s="10" t="str" cm="1">
        <f t="array" ref="E242">_xlfn.IFS(D242="Pas concerné","Pas concerné",D242&gt;=10,"Validé",D242&lt;10,"Pas validé")</f>
        <v>Pas concerné</v>
      </c>
      <c r="F242" s="10">
        <f>IFERROR(VLOOKUP(C242,t1_FR_0411!$C$1:$E$48,3,FALSE),"Pas de tentative")</f>
        <v>14.5</v>
      </c>
      <c r="G242" s="12" t="str">
        <f>IFERROR(VLOOKUP(C242,t2_FR_1811!$D$1:$E$126,2,FALSE),"Pas de tentative")</f>
        <v>Pas de tentative</v>
      </c>
      <c r="H242" s="12" t="str">
        <f>IFERROR(VLOOKUP(C242,t3_FR_2511!$C$1:$E$103,3,FALSE),"Pas de tentative")</f>
        <v>Pas de tentative</v>
      </c>
      <c r="I242" s="12" t="str">
        <f>IFERROR(VLOOKUP(C242,t4_FR_0212!$C$1:$E$58,3,FALSE),"Pas de tentative")</f>
        <v>Pas de tentative</v>
      </c>
      <c r="J242" s="12">
        <f>MAX(Tableau1[[#This Row],[FR_1]],Tableau1[[#This Row],[FR_2]],Tableau1[[#This Row],[FR_3]],Tableau1[[#This Row],[FR_4]])</f>
        <v>14.5</v>
      </c>
      <c r="K242" s="12" t="str" cm="1">
        <f t="array" ref="K242">_xlfn.IFS(Tableau1[[#This Row],[FR]]=0,"Pas de tentative", Tableau1[[#This Row],[FR]]&lt;11,"Pas validé", Tableau1[[#This Row],[FR]]&gt;=11,"Validé")</f>
        <v>Validé</v>
      </c>
    </row>
    <row r="243" spans="1:11" ht="15.75" hidden="1" x14ac:dyDescent="0.25">
      <c r="A243" s="11" t="s">
        <v>709</v>
      </c>
      <c r="B243" s="10" t="s">
        <v>710</v>
      </c>
      <c r="C243" s="10" t="str">
        <f t="shared" si="3"/>
        <v>ROUSSELINJoseph</v>
      </c>
      <c r="D243" s="10" t="str">
        <f>IFERROR(VLOOKUP(C243,liste_ml!$C$1:$L$121,10,FALSE),"Pas concerné")</f>
        <v>Pas concerné</v>
      </c>
      <c r="E243" s="10" t="str" cm="1">
        <f t="array" ref="E243">_xlfn.IFS(D243="Pas concerné","Pas concerné",D243&gt;=10,"Validé",D243&lt;10,"Pas validé")</f>
        <v>Pas concerné</v>
      </c>
      <c r="F243" s="10" t="str">
        <f>IFERROR(VLOOKUP(C243,t1_FR_0411!$C$1:$E$48,3,FALSE),"Pas de tentative")</f>
        <v>Pas de tentative</v>
      </c>
      <c r="G243" s="12">
        <f>IFERROR(VLOOKUP(C243,t2_FR_1811!$D$1:$E$126,2,FALSE),"Pas de tentative")</f>
        <v>11.5</v>
      </c>
      <c r="H243" s="12" t="str">
        <f>IFERROR(VLOOKUP(C243,t3_FR_2511!$C$1:$E$103,3,FALSE),"Pas de tentative")</f>
        <v>Pas de tentative</v>
      </c>
      <c r="I243" s="12" t="str">
        <f>IFERROR(VLOOKUP(C243,t4_FR_0212!$C$1:$E$58,3,FALSE),"Pas de tentative")</f>
        <v>Pas de tentative</v>
      </c>
      <c r="J243" s="12">
        <f>MAX(Tableau1[[#This Row],[FR_1]],Tableau1[[#This Row],[FR_2]],Tableau1[[#This Row],[FR_3]],Tableau1[[#This Row],[FR_4]])</f>
        <v>11.5</v>
      </c>
      <c r="K243" s="12" t="str" cm="1">
        <f t="array" ref="K243">_xlfn.IFS(Tableau1[[#This Row],[FR]]=0,"Pas de tentative", Tableau1[[#This Row],[FR]]&lt;11,"Pas validé", Tableau1[[#This Row],[FR]]&gt;=11,"Validé")</f>
        <v>Validé</v>
      </c>
    </row>
    <row r="244" spans="1:11" ht="15.75" hidden="1" x14ac:dyDescent="0.25">
      <c r="A244" s="11" t="s">
        <v>656</v>
      </c>
      <c r="B244" s="10" t="s">
        <v>711</v>
      </c>
      <c r="C244" s="10" t="str">
        <f t="shared" si="3"/>
        <v>ROUZADEApolline</v>
      </c>
      <c r="D244" s="10" t="str">
        <f>IFERROR(VLOOKUP(C244,liste_ml!$C$1:$L$121,10,FALSE),"Pas concerné")</f>
        <v>Pas concerné</v>
      </c>
      <c r="E244" s="10" t="str" cm="1">
        <f t="array" ref="E244">_xlfn.IFS(D244="Pas concerné","Pas concerné",D244&gt;=10,"Validé",D244&lt;10,"Pas validé")</f>
        <v>Pas concerné</v>
      </c>
      <c r="F244" s="10" t="str">
        <f>IFERROR(VLOOKUP(C244,t1_FR_0411!$C$1:$E$48,3,FALSE),"Pas de tentative")</f>
        <v>Pas de tentative</v>
      </c>
      <c r="G244" s="12" t="str">
        <f>IFERROR(VLOOKUP(C244,t2_FR_1811!$D$1:$E$126,2,FALSE),"Pas de tentative")</f>
        <v>Pas de tentative</v>
      </c>
      <c r="H244" s="12" t="str">
        <f>IFERROR(VLOOKUP(C244,t3_FR_2511!$C$1:$E$103,3,FALSE),"Pas de tentative")</f>
        <v>Pas de tentative</v>
      </c>
      <c r="I244" s="12" t="str">
        <f>IFERROR(VLOOKUP(C244,t4_FR_0212!$C$1:$E$58,3,FALSE),"Pas de tentative")</f>
        <v>Pas de tentative</v>
      </c>
      <c r="J244" s="12">
        <f>MAX(Tableau1[[#This Row],[FR_1]],Tableau1[[#This Row],[FR_2]],Tableau1[[#This Row],[FR_3]],Tableau1[[#This Row],[FR_4]])</f>
        <v>0</v>
      </c>
      <c r="K244" s="12" t="str" cm="1">
        <f t="array" ref="K244">_xlfn.IFS(Tableau1[[#This Row],[FR]]=0,"Pas de tentative", Tableau1[[#This Row],[FR]]&lt;11,"Pas validé", Tableau1[[#This Row],[FR]]&gt;=11,"Validé")</f>
        <v>Pas de tentative</v>
      </c>
    </row>
    <row r="245" spans="1:11" ht="15.75" hidden="1" x14ac:dyDescent="0.25">
      <c r="A245" s="11" t="s">
        <v>22</v>
      </c>
      <c r="B245" s="10" t="s">
        <v>21</v>
      </c>
      <c r="C245" s="10" t="str">
        <f t="shared" si="3"/>
        <v>SACAVINAntoine</v>
      </c>
      <c r="D245" s="10" t="str">
        <f>IFERROR(VLOOKUP(C245,liste_ml!$C$1:$L$121,10,FALSE),"Pas concerné")</f>
        <v>Validé</v>
      </c>
      <c r="E245" s="10" t="str" cm="1">
        <f t="array" ref="E245">_xlfn.IFS(D245="Pas concerné","Pas concerné",D245&gt;=10,"Validé",D245&lt;10,"Pas validé")</f>
        <v>Validé</v>
      </c>
      <c r="F245" s="10" t="str">
        <f>IFERROR(VLOOKUP(C245,t1_FR_0411!$C$1:$E$48,3,FALSE),"Pas de tentative")</f>
        <v>Pas de tentative</v>
      </c>
      <c r="G245" s="12">
        <f>IFERROR(VLOOKUP(C245,t2_FR_1811!$D$1:$E$126,2,FALSE),"Pas de tentative")</f>
        <v>14.5</v>
      </c>
      <c r="H245" s="12" t="str">
        <f>IFERROR(VLOOKUP(C245,t3_FR_2511!$C$1:$E$103,3,FALSE),"Pas de tentative")</f>
        <v>Pas de tentative</v>
      </c>
      <c r="I245" s="12" t="str">
        <f>IFERROR(VLOOKUP(C245,t4_FR_0212!$C$1:$E$58,3,FALSE),"Pas de tentative")</f>
        <v>Pas de tentative</v>
      </c>
      <c r="J245" s="12">
        <f>MAX(Tableau1[[#This Row],[FR_1]],Tableau1[[#This Row],[FR_2]],Tableau1[[#This Row],[FR_3]],Tableau1[[#This Row],[FR_4]])</f>
        <v>14.5</v>
      </c>
      <c r="K245" s="12" t="str" cm="1">
        <f t="array" ref="K245">_xlfn.IFS(Tableau1[[#This Row],[FR]]=0,"Pas de tentative", Tableau1[[#This Row],[FR]]&lt;11,"Pas validé", Tableau1[[#This Row],[FR]]&gt;=11,"Validé")</f>
        <v>Validé</v>
      </c>
    </row>
    <row r="246" spans="1:11" ht="15.75" hidden="1" x14ac:dyDescent="0.25">
      <c r="A246" s="11" t="s">
        <v>68</v>
      </c>
      <c r="B246" s="10" t="s">
        <v>67</v>
      </c>
      <c r="C246" s="10" t="str">
        <f t="shared" si="3"/>
        <v>SAMAINDiane</v>
      </c>
      <c r="D246" s="10" t="str">
        <f>IFERROR(VLOOKUP(C246,liste_ml!$C$1:$L$121,10,FALSE),"Pas concerné")</f>
        <v>Validé</v>
      </c>
      <c r="E246" s="10" t="str" cm="1">
        <f t="array" ref="E246">_xlfn.IFS(D246="Pas concerné","Pas concerné",D246&gt;=10,"Validé",D246&lt;10,"Pas validé")</f>
        <v>Validé</v>
      </c>
      <c r="F246" s="10" t="str">
        <f>IFERROR(VLOOKUP(C246,t1_FR_0411!$C$1:$E$48,3,FALSE),"Pas de tentative")</f>
        <v>Pas de tentative</v>
      </c>
      <c r="G246" s="12">
        <f>IFERROR(VLOOKUP(C246,t2_FR_1811!$D$1:$E$126,2,FALSE),"Pas de tentative")</f>
        <v>5.5</v>
      </c>
      <c r="H246" s="12">
        <f>IFERROR(VLOOKUP(C246,t3_FR_2511!$C$1:$E$103,3,FALSE),"Pas de tentative")</f>
        <v>6</v>
      </c>
      <c r="I246" s="12">
        <f>IFERROR(VLOOKUP(C246,t4_FR_0212!$C$1:$E$58,3,FALSE),"Pas de tentative")</f>
        <v>14</v>
      </c>
      <c r="J246" s="12">
        <f>MAX(Tableau1[[#This Row],[FR_1]],Tableau1[[#This Row],[FR_2]],Tableau1[[#This Row],[FR_3]],Tableau1[[#This Row],[FR_4]])</f>
        <v>14</v>
      </c>
      <c r="K246" s="12" t="str" cm="1">
        <f t="array" ref="K246">_xlfn.IFS(Tableau1[[#This Row],[FR]]=0,"Pas de tentative", Tableau1[[#This Row],[FR]]&lt;11,"Pas validé", Tableau1[[#This Row],[FR]]&gt;=11,"Validé")</f>
        <v>Validé</v>
      </c>
    </row>
    <row r="247" spans="1:11" ht="15.75" hidden="1" x14ac:dyDescent="0.25">
      <c r="A247" s="11" t="s">
        <v>95</v>
      </c>
      <c r="B247" s="10" t="s">
        <v>94</v>
      </c>
      <c r="C247" s="10" t="str">
        <f t="shared" si="3"/>
        <v>SAMPERSLucile</v>
      </c>
      <c r="D247" s="10" t="str">
        <f>IFERROR(VLOOKUP(C247,liste_ml!$C$1:$L$121,10,FALSE),"Pas concerné")</f>
        <v>Validé</v>
      </c>
      <c r="E247" s="10" t="str" cm="1">
        <f t="array" ref="E247">_xlfn.IFS(D247="Pas concerné","Pas concerné",D247&gt;=10,"Validé",D247&lt;10,"Pas validé")</f>
        <v>Validé</v>
      </c>
      <c r="F247" s="10" t="str">
        <f>IFERROR(VLOOKUP(C247,t1_FR_0411!$C$1:$E$48,3,FALSE),"Pas de tentative")</f>
        <v>Pas de tentative</v>
      </c>
      <c r="G247" s="12">
        <f>IFERROR(VLOOKUP(C247,t2_FR_1811!$D$1:$E$126,2,FALSE),"Pas de tentative")</f>
        <v>11</v>
      </c>
      <c r="H247" s="12" t="str">
        <f>IFERROR(VLOOKUP(C247,t3_FR_2511!$C$1:$E$103,3,FALSE),"Pas de tentative")</f>
        <v>Pas de tentative</v>
      </c>
      <c r="I247" s="12" t="str">
        <f>IFERROR(VLOOKUP(C247,t4_FR_0212!$C$1:$E$58,3,FALSE),"Pas de tentative")</f>
        <v>Pas de tentative</v>
      </c>
      <c r="J247" s="12">
        <f>MAX(Tableau1[[#This Row],[FR_1]],Tableau1[[#This Row],[FR_2]],Tableau1[[#This Row],[FR_3]],Tableau1[[#This Row],[FR_4]])</f>
        <v>11</v>
      </c>
      <c r="K247" s="12" t="str" cm="1">
        <f t="array" ref="K247">_xlfn.IFS(Tableau1[[#This Row],[FR]]=0,"Pas de tentative", Tableau1[[#This Row],[FR]]&lt;11,"Pas validé", Tableau1[[#This Row],[FR]]&gt;=11,"Validé")</f>
        <v>Validé</v>
      </c>
    </row>
    <row r="248" spans="1:11" ht="15.75" hidden="1" x14ac:dyDescent="0.25">
      <c r="A248" s="11" t="s">
        <v>712</v>
      </c>
      <c r="B248" s="10" t="s">
        <v>713</v>
      </c>
      <c r="C248" s="10" t="str">
        <f t="shared" si="3"/>
        <v>SANSOITClement</v>
      </c>
      <c r="D248" s="10" t="str">
        <f>IFERROR(VLOOKUP(C248,liste_ml!$C$1:$L$121,10,FALSE),"Pas concerné")</f>
        <v>Pas concerné</v>
      </c>
      <c r="E248" s="10" t="str" cm="1">
        <f t="array" ref="E248">_xlfn.IFS(D248="Pas concerné","Pas concerné",D248&gt;=10,"Validé",D248&lt;10,"Pas validé")</f>
        <v>Pas concerné</v>
      </c>
      <c r="F248" s="10" t="str">
        <f>IFERROR(VLOOKUP(C248,t1_FR_0411!$C$1:$E$48,3,FALSE),"Pas de tentative")</f>
        <v>Pas de tentative</v>
      </c>
      <c r="G248" s="12" t="str">
        <f>IFERROR(VLOOKUP(C248,t2_FR_1811!$D$1:$E$126,2,FALSE),"Pas de tentative")</f>
        <v>Pas de tentative</v>
      </c>
      <c r="H248" s="12" t="str">
        <f>IFERROR(VLOOKUP(C248,t3_FR_2511!$C$1:$E$103,3,FALSE),"Pas de tentative")</f>
        <v>Pas de tentative</v>
      </c>
      <c r="I248" s="12" t="str">
        <f>IFERROR(VLOOKUP(C248,t4_FR_0212!$C$1:$E$58,3,FALSE),"Pas de tentative")</f>
        <v>Pas de tentative</v>
      </c>
      <c r="J248" s="12">
        <f>MAX(Tableau1[[#This Row],[FR_1]],Tableau1[[#This Row],[FR_2]],Tableau1[[#This Row],[FR_3]],Tableau1[[#This Row],[FR_4]])</f>
        <v>0</v>
      </c>
      <c r="K248" s="12" t="str" cm="1">
        <f t="array" ref="K248">_xlfn.IFS(Tableau1[[#This Row],[FR]]=0,"Pas de tentative", Tableau1[[#This Row],[FR]]&lt;11,"Pas validé", Tableau1[[#This Row],[FR]]&gt;=11,"Validé")</f>
        <v>Pas de tentative</v>
      </c>
    </row>
    <row r="249" spans="1:11" ht="15.75" hidden="1" x14ac:dyDescent="0.25">
      <c r="A249" s="11" t="s">
        <v>714</v>
      </c>
      <c r="B249" s="10" t="s">
        <v>715</v>
      </c>
      <c r="C249" s="10" t="str">
        <f t="shared" si="3"/>
        <v>SCHIEBERHortense</v>
      </c>
      <c r="D249" s="10" t="str">
        <f>IFERROR(VLOOKUP(C249,liste_ml!$C$1:$L$121,10,FALSE),"Pas concerné")</f>
        <v>Pas concerné</v>
      </c>
      <c r="E249" s="10" t="str" cm="1">
        <f t="array" ref="E249">_xlfn.IFS(D249="Pas concerné","Pas concerné",D249&gt;=10,"Validé",D249&lt;10,"Pas validé")</f>
        <v>Pas concerné</v>
      </c>
      <c r="F249" s="10" t="str">
        <f>IFERROR(VLOOKUP(C249,t1_FR_0411!$C$1:$E$48,3,FALSE),"Pas de tentative")</f>
        <v>Pas de tentative</v>
      </c>
      <c r="G249" s="12" t="str">
        <f>IFERROR(VLOOKUP(C249,t2_FR_1811!$D$1:$E$126,2,FALSE),"Pas de tentative")</f>
        <v>Pas de tentative</v>
      </c>
      <c r="H249" s="12" t="str">
        <f>IFERROR(VLOOKUP(C249,t3_FR_2511!$C$1:$E$103,3,FALSE),"Pas de tentative")</f>
        <v>Pas de tentative</v>
      </c>
      <c r="I249" s="12" t="str">
        <f>IFERROR(VLOOKUP(C249,t4_FR_0212!$C$1:$E$58,3,FALSE),"Pas de tentative")</f>
        <v>Pas de tentative</v>
      </c>
      <c r="J249" s="12">
        <f>MAX(Tableau1[[#This Row],[FR_1]],Tableau1[[#This Row],[FR_2]],Tableau1[[#This Row],[FR_3]],Tableau1[[#This Row],[FR_4]])</f>
        <v>0</v>
      </c>
      <c r="K249" s="12" t="str" cm="1">
        <f t="array" ref="K249">_xlfn.IFS(Tableau1[[#This Row],[FR]]=0,"Pas de tentative", Tableau1[[#This Row],[FR]]&lt;11,"Pas validé", Tableau1[[#This Row],[FR]]&gt;=11,"Validé")</f>
        <v>Pas de tentative</v>
      </c>
    </row>
    <row r="250" spans="1:11" ht="15.75" hidden="1" x14ac:dyDescent="0.25">
      <c r="A250" s="11" t="s">
        <v>129</v>
      </c>
      <c r="B250" s="10" t="s">
        <v>128</v>
      </c>
      <c r="C250" s="10" t="str">
        <f t="shared" si="3"/>
        <v>SEMBLATMarie</v>
      </c>
      <c r="D250" s="10" t="str">
        <f>IFERROR(VLOOKUP(C250,liste_ml!$C$1:$L$121,10,FALSE),"Pas concerné")</f>
        <v>Validé</v>
      </c>
      <c r="E250" s="10" t="str" cm="1">
        <f t="array" ref="E250">_xlfn.IFS(D250="Pas concerné","Pas concerné",D250&gt;=10,"Validé",D250&lt;10,"Pas validé")</f>
        <v>Validé</v>
      </c>
      <c r="F250" s="10" t="str">
        <f>IFERROR(VLOOKUP(C250,t1_FR_0411!$C$1:$E$48,3,FALSE),"Pas de tentative")</f>
        <v>Pas de tentative</v>
      </c>
      <c r="G250" s="12" t="str">
        <f>IFERROR(VLOOKUP(C250,t2_FR_1811!$D$1:$E$126,2,FALSE),"Pas de tentative")</f>
        <v>Pas de tentative</v>
      </c>
      <c r="H250" s="12">
        <f>IFERROR(VLOOKUP(C250,t3_FR_2511!$C$1:$E$103,3,FALSE),"Pas de tentative")</f>
        <v>17</v>
      </c>
      <c r="I250" s="12" t="str">
        <f>IFERROR(VLOOKUP(C250,t4_FR_0212!$C$1:$E$58,3,FALSE),"Pas de tentative")</f>
        <v>Pas de tentative</v>
      </c>
      <c r="J250" s="12">
        <f>MAX(Tableau1[[#This Row],[FR_1]],Tableau1[[#This Row],[FR_2]],Tableau1[[#This Row],[FR_3]],Tableau1[[#This Row],[FR_4]])</f>
        <v>17</v>
      </c>
      <c r="K250" s="12" t="str" cm="1">
        <f t="array" ref="K250">_xlfn.IFS(Tableau1[[#This Row],[FR]]=0,"Pas de tentative", Tableau1[[#This Row],[FR]]&lt;11,"Pas validé", Tableau1[[#This Row],[FR]]&gt;=11,"Validé")</f>
        <v>Validé</v>
      </c>
    </row>
    <row r="251" spans="1:11" ht="15.75" hidden="1" x14ac:dyDescent="0.25">
      <c r="A251" s="11" t="s">
        <v>716</v>
      </c>
      <c r="B251" s="10" t="s">
        <v>717</v>
      </c>
      <c r="C251" s="10" t="str">
        <f t="shared" si="3"/>
        <v>SENEZCeleste</v>
      </c>
      <c r="D251" s="10" t="str">
        <f>IFERROR(VLOOKUP(C251,liste_ml!$C$1:$L$121,10,FALSE),"Pas concerné")</f>
        <v>Pas concerné</v>
      </c>
      <c r="E251" s="10" t="str" cm="1">
        <f t="array" ref="E251">_xlfn.IFS(D251="Pas concerné","Pas concerné",D251&gt;=10,"Validé",D251&lt;10,"Pas validé")</f>
        <v>Pas concerné</v>
      </c>
      <c r="F251" s="10" t="str">
        <f>IFERROR(VLOOKUP(C251,t1_FR_0411!$C$1:$E$48,3,FALSE),"Pas de tentative")</f>
        <v>Pas de tentative</v>
      </c>
      <c r="G251" s="12" t="str">
        <f>IFERROR(VLOOKUP(C251,t2_FR_1811!$D$1:$E$126,2,FALSE),"Pas de tentative")</f>
        <v>Pas de tentative</v>
      </c>
      <c r="H251" s="12" t="str">
        <f>IFERROR(VLOOKUP(C251,t3_FR_2511!$C$1:$E$103,3,FALSE),"Pas de tentative")</f>
        <v>Pas de tentative</v>
      </c>
      <c r="I251" s="12">
        <f>IFERROR(VLOOKUP(C251,t4_FR_0212!$C$1:$E$58,3,FALSE),"Pas de tentative")</f>
        <v>8.5</v>
      </c>
      <c r="J251" s="12">
        <f>MAX(Tableau1[[#This Row],[FR_1]],Tableau1[[#This Row],[FR_2]],Tableau1[[#This Row],[FR_3]],Tableau1[[#This Row],[FR_4]])</f>
        <v>8.5</v>
      </c>
      <c r="K251" s="12" t="str" cm="1">
        <f t="array" ref="K251">_xlfn.IFS(Tableau1[[#This Row],[FR]]=0,"Pas de tentative", Tableau1[[#This Row],[FR]]&lt;11,"Pas validé", Tableau1[[#This Row],[FR]]&gt;=11,"Validé")</f>
        <v>Pas validé</v>
      </c>
    </row>
    <row r="252" spans="1:11" ht="15.75" hidden="1" x14ac:dyDescent="0.25">
      <c r="A252" s="11" t="s">
        <v>80</v>
      </c>
      <c r="B252" s="10" t="s">
        <v>79</v>
      </c>
      <c r="C252" s="10" t="str">
        <f t="shared" si="3"/>
        <v>SEPTIERNinon</v>
      </c>
      <c r="D252" s="10" t="str">
        <f>IFERROR(VLOOKUP(C252,liste_ml!$C$1:$L$121,10,FALSE),"Pas concerné")</f>
        <v>Validé</v>
      </c>
      <c r="E252" s="10" t="str" cm="1">
        <f t="array" ref="E252">_xlfn.IFS(D252="Pas concerné","Pas concerné",D252&gt;=10,"Validé",D252&lt;10,"Pas validé")</f>
        <v>Validé</v>
      </c>
      <c r="F252" s="10" t="str">
        <f>IFERROR(VLOOKUP(C252,t1_FR_0411!$C$1:$E$48,3,FALSE),"Pas de tentative")</f>
        <v>Pas de tentative</v>
      </c>
      <c r="G252" s="12">
        <f>IFERROR(VLOOKUP(C252,t2_FR_1811!$D$1:$E$126,2,FALSE),"Pas de tentative")</f>
        <v>15</v>
      </c>
      <c r="H252" s="12" t="str">
        <f>IFERROR(VLOOKUP(C252,t3_FR_2511!$C$1:$E$103,3,FALSE),"Pas de tentative")</f>
        <v>Pas de tentative</v>
      </c>
      <c r="I252" s="12" t="str">
        <f>IFERROR(VLOOKUP(C252,t4_FR_0212!$C$1:$E$58,3,FALSE),"Pas de tentative")</f>
        <v>Pas de tentative</v>
      </c>
      <c r="J252" s="12">
        <f>MAX(Tableau1[[#This Row],[FR_1]],Tableau1[[#This Row],[FR_2]],Tableau1[[#This Row],[FR_3]],Tableau1[[#This Row],[FR_4]])</f>
        <v>15</v>
      </c>
      <c r="K252" s="12" t="str" cm="1">
        <f t="array" ref="K252">_xlfn.IFS(Tableau1[[#This Row],[FR]]=0,"Pas de tentative", Tableau1[[#This Row],[FR]]&lt;11,"Pas validé", Tableau1[[#This Row],[FR]]&gt;=11,"Validé")</f>
        <v>Validé</v>
      </c>
    </row>
    <row r="253" spans="1:11" ht="15.75" hidden="1" x14ac:dyDescent="0.25">
      <c r="A253" s="11" t="s">
        <v>564</v>
      </c>
      <c r="B253" s="10" t="s">
        <v>718</v>
      </c>
      <c r="C253" s="10" t="str">
        <f t="shared" si="3"/>
        <v>SIEFRIDTAntonin</v>
      </c>
      <c r="D253" s="10" t="str">
        <f>IFERROR(VLOOKUP(C253,liste_ml!$C$1:$L$121,10,FALSE),"Pas concerné")</f>
        <v>Pas concerné</v>
      </c>
      <c r="E253" s="10" t="str" cm="1">
        <f t="array" ref="E253">_xlfn.IFS(D253="Pas concerné","Pas concerné",D253&gt;=10,"Validé",D253&lt;10,"Pas validé")</f>
        <v>Pas concerné</v>
      </c>
      <c r="F253" s="10" t="str">
        <f>IFERROR(VLOOKUP(C253,t1_FR_0411!$C$1:$E$48,3,FALSE),"Pas de tentative")</f>
        <v>Pas de tentative</v>
      </c>
      <c r="G253" s="12">
        <f>IFERROR(VLOOKUP(C253,t2_FR_1811!$D$1:$E$126,2,FALSE),"Pas de tentative")</f>
        <v>17</v>
      </c>
      <c r="H253" s="12" t="str">
        <f>IFERROR(VLOOKUP(C253,t3_FR_2511!$C$1:$E$103,3,FALSE),"Pas de tentative")</f>
        <v>Pas de tentative</v>
      </c>
      <c r="I253" s="12" t="str">
        <f>IFERROR(VLOOKUP(C253,t4_FR_0212!$C$1:$E$58,3,FALSE),"Pas de tentative")</f>
        <v>Pas de tentative</v>
      </c>
      <c r="J253" s="12">
        <f>MAX(Tableau1[[#This Row],[FR_1]],Tableau1[[#This Row],[FR_2]],Tableau1[[#This Row],[FR_3]],Tableau1[[#This Row],[FR_4]])</f>
        <v>17</v>
      </c>
      <c r="K253" s="12" t="str" cm="1">
        <f t="array" ref="K253">_xlfn.IFS(Tableau1[[#This Row],[FR]]=0,"Pas de tentative", Tableau1[[#This Row],[FR]]&lt;11,"Pas validé", Tableau1[[#This Row],[FR]]&gt;=11,"Validé")</f>
        <v>Validé</v>
      </c>
    </row>
    <row r="254" spans="1:11" ht="15.75" hidden="1" x14ac:dyDescent="0.25">
      <c r="A254" s="11" t="s">
        <v>661</v>
      </c>
      <c r="B254" s="10" t="s">
        <v>719</v>
      </c>
      <c r="C254" s="10" t="str">
        <f t="shared" si="3"/>
        <v>SOISSONEloise</v>
      </c>
      <c r="D254" s="10" t="str">
        <f>IFERROR(VLOOKUP(C254,liste_ml!$C$1:$L$121,10,FALSE),"Pas concerné")</f>
        <v>Pas concerné</v>
      </c>
      <c r="E254" s="10" t="str" cm="1">
        <f t="array" ref="E254">_xlfn.IFS(D254="Pas concerné","Pas concerné",D254&gt;=10,"Validé",D254&lt;10,"Pas validé")</f>
        <v>Pas concerné</v>
      </c>
      <c r="F254" s="10" t="str">
        <f>IFERROR(VLOOKUP(C254,t1_FR_0411!$C$1:$E$48,3,FALSE),"Pas de tentative")</f>
        <v>Pas de tentative</v>
      </c>
      <c r="G254" s="12" t="str">
        <f>IFERROR(VLOOKUP(C254,t2_FR_1811!$D$1:$E$126,2,FALSE),"Pas de tentative")</f>
        <v>Pas de tentative</v>
      </c>
      <c r="H254" s="12" t="str">
        <f>IFERROR(VLOOKUP(C254,t3_FR_2511!$C$1:$E$103,3,FALSE),"Pas de tentative")</f>
        <v>Pas de tentative</v>
      </c>
      <c r="I254" s="12">
        <f>IFERROR(VLOOKUP(C254,t4_FR_0212!$C$1:$E$58,3,FALSE),"Pas de tentative")</f>
        <v>15</v>
      </c>
      <c r="J254" s="12">
        <f>MAX(Tableau1[[#This Row],[FR_1]],Tableau1[[#This Row],[FR_2]],Tableau1[[#This Row],[FR_3]],Tableau1[[#This Row],[FR_4]])</f>
        <v>15</v>
      </c>
      <c r="K254" s="12" t="str" cm="1">
        <f t="array" ref="K254">_xlfn.IFS(Tableau1[[#This Row],[FR]]=0,"Pas de tentative", Tableau1[[#This Row],[FR]]&lt;11,"Pas validé", Tableau1[[#This Row],[FR]]&gt;=11,"Validé")</f>
        <v>Validé</v>
      </c>
    </row>
    <row r="255" spans="1:11" ht="15.75" hidden="1" x14ac:dyDescent="0.25">
      <c r="A255" s="11" t="s">
        <v>41</v>
      </c>
      <c r="B255" s="10" t="s">
        <v>40</v>
      </c>
      <c r="C255" s="10" t="str">
        <f t="shared" si="3"/>
        <v>STERINValentin</v>
      </c>
      <c r="D255" s="10" t="str">
        <f>IFERROR(VLOOKUP(C255,liste_ml!$C$1:$L$121,10,FALSE),"Pas concerné")</f>
        <v>Validé</v>
      </c>
      <c r="E255" s="10" t="str" cm="1">
        <f t="array" ref="E255">_xlfn.IFS(D255="Pas concerné","Pas concerné",D255&gt;=10,"Validé",D255&lt;10,"Pas validé")</f>
        <v>Validé</v>
      </c>
      <c r="F255" s="10" t="str">
        <f>IFERROR(VLOOKUP(C255,t1_FR_0411!$C$1:$E$48,3,FALSE),"Pas de tentative")</f>
        <v>Pas de tentative</v>
      </c>
      <c r="G255" s="12" t="str">
        <f>IFERROR(VLOOKUP(C255,t2_FR_1811!$D$1:$E$126,2,FALSE),"Pas de tentative")</f>
        <v>Pas de tentative</v>
      </c>
      <c r="H255" s="12">
        <f>IFERROR(VLOOKUP(C255,t3_FR_2511!$C$1:$E$103,3,FALSE),"Pas de tentative")</f>
        <v>17</v>
      </c>
      <c r="I255" s="12" t="str">
        <f>IFERROR(VLOOKUP(C255,t4_FR_0212!$C$1:$E$58,3,FALSE),"Pas de tentative")</f>
        <v>Pas de tentative</v>
      </c>
      <c r="J255" s="12">
        <f>MAX(Tableau1[[#This Row],[FR_1]],Tableau1[[#This Row],[FR_2]],Tableau1[[#This Row],[FR_3]],Tableau1[[#This Row],[FR_4]])</f>
        <v>17</v>
      </c>
      <c r="K255" s="12" t="str" cm="1">
        <f t="array" ref="K255">_xlfn.IFS(Tableau1[[#This Row],[FR]]=0,"Pas de tentative", Tableau1[[#This Row],[FR]]&lt;11,"Pas validé", Tableau1[[#This Row],[FR]]&gt;=11,"Validé")</f>
        <v>Validé</v>
      </c>
    </row>
    <row r="256" spans="1:11" ht="15.75" hidden="1" x14ac:dyDescent="0.25">
      <c r="A256" s="11" t="s">
        <v>720</v>
      </c>
      <c r="B256" s="10" t="s">
        <v>721</v>
      </c>
      <c r="C256" s="10" t="str">
        <f t="shared" si="3"/>
        <v>TAHROUCHHind</v>
      </c>
      <c r="D256" s="10" t="str">
        <f>IFERROR(VLOOKUP(C256,liste_ml!$C$1:$L$121,10,FALSE),"Pas concerné")</f>
        <v>Pas concerné</v>
      </c>
      <c r="E256" s="10" t="str" cm="1">
        <f t="array" ref="E256">_xlfn.IFS(D256="Pas concerné","Pas concerné",D256&gt;=10,"Validé",D256&lt;10,"Pas validé")</f>
        <v>Pas concerné</v>
      </c>
      <c r="F256" s="10" t="str">
        <f>IFERROR(VLOOKUP(C256,t1_FR_0411!$C$1:$E$48,3,FALSE),"Pas de tentative")</f>
        <v>Pas de tentative</v>
      </c>
      <c r="G256" s="12">
        <f>IFERROR(VLOOKUP(C256,t2_FR_1811!$D$1:$E$126,2,FALSE),"Pas de tentative")</f>
        <v>20</v>
      </c>
      <c r="H256" s="12" t="str">
        <f>IFERROR(VLOOKUP(C256,t3_FR_2511!$C$1:$E$103,3,FALSE),"Pas de tentative")</f>
        <v>Pas de tentative</v>
      </c>
      <c r="I256" s="12" t="str">
        <f>IFERROR(VLOOKUP(C256,t4_FR_0212!$C$1:$E$58,3,FALSE),"Pas de tentative")</f>
        <v>Pas de tentative</v>
      </c>
      <c r="J256" s="12">
        <f>MAX(Tableau1[[#This Row],[FR_1]],Tableau1[[#This Row],[FR_2]],Tableau1[[#This Row],[FR_3]],Tableau1[[#This Row],[FR_4]])</f>
        <v>20</v>
      </c>
      <c r="K256" s="12" t="str" cm="1">
        <f t="array" ref="K256">_xlfn.IFS(Tableau1[[#This Row],[FR]]=0,"Pas de tentative", Tableau1[[#This Row],[FR]]&lt;11,"Pas validé", Tableau1[[#This Row],[FR]]&gt;=11,"Validé")</f>
        <v>Validé</v>
      </c>
    </row>
    <row r="257" spans="1:11" ht="15.75" hidden="1" x14ac:dyDescent="0.25">
      <c r="A257" s="11" t="s">
        <v>557</v>
      </c>
      <c r="B257" s="10" t="s">
        <v>722</v>
      </c>
      <c r="C257" s="10" t="str">
        <f t="shared" si="3"/>
        <v>TANDARTNathan</v>
      </c>
      <c r="D257" s="10" t="str">
        <f>IFERROR(VLOOKUP(C257,liste_ml!$C$1:$L$121,10,FALSE),"Pas concerné")</f>
        <v>Pas concerné</v>
      </c>
      <c r="E257" s="10" t="str" cm="1">
        <f t="array" ref="E257">_xlfn.IFS(D257="Pas concerné","Pas concerné",D257&gt;=10,"Validé",D257&lt;10,"Pas validé")</f>
        <v>Pas concerné</v>
      </c>
      <c r="F257" s="10" t="str">
        <f>IFERROR(VLOOKUP(C257,t1_FR_0411!$C$1:$E$48,3,FALSE),"Pas de tentative")</f>
        <v>Pas de tentative</v>
      </c>
      <c r="G257" s="12">
        <f>IFERROR(VLOOKUP(C257,t2_FR_1811!$D$1:$E$126,2,FALSE),"Pas de tentative")</f>
        <v>20</v>
      </c>
      <c r="H257" s="12" t="str">
        <f>IFERROR(VLOOKUP(C257,t3_FR_2511!$C$1:$E$103,3,FALSE),"Pas de tentative")</f>
        <v>Pas de tentative</v>
      </c>
      <c r="I257" s="12" t="str">
        <f>IFERROR(VLOOKUP(C257,t4_FR_0212!$C$1:$E$58,3,FALSE),"Pas de tentative")</f>
        <v>Pas de tentative</v>
      </c>
      <c r="J257" s="12">
        <f>MAX(Tableau1[[#This Row],[FR_1]],Tableau1[[#This Row],[FR_2]],Tableau1[[#This Row],[FR_3]],Tableau1[[#This Row],[FR_4]])</f>
        <v>20</v>
      </c>
      <c r="K257" s="12" t="str" cm="1">
        <f t="array" ref="K257">_xlfn.IFS(Tableau1[[#This Row],[FR]]=0,"Pas de tentative", Tableau1[[#This Row],[FR]]&lt;11,"Pas validé", Tableau1[[#This Row],[FR]]&gt;=11,"Validé")</f>
        <v>Validé</v>
      </c>
    </row>
    <row r="258" spans="1:11" ht="15.75" hidden="1" x14ac:dyDescent="0.25">
      <c r="A258" s="11" t="s">
        <v>113</v>
      </c>
      <c r="B258" s="10" t="s">
        <v>112</v>
      </c>
      <c r="C258" s="10" t="str">
        <f t="shared" si="3"/>
        <v>TAPPRESTLily</v>
      </c>
      <c r="D258" s="10" t="str">
        <f>IFERROR(VLOOKUP(C258,liste_ml!$C$1:$L$121,10,FALSE),"Pas concerné")</f>
        <v>Validé</v>
      </c>
      <c r="E258" s="10" t="str" cm="1">
        <f t="array" ref="E258">_xlfn.IFS(D258="Pas concerné","Pas concerné",D258&gt;=10,"Validé",D258&lt;10,"Pas validé")</f>
        <v>Validé</v>
      </c>
      <c r="F258" s="10" t="str">
        <f>IFERROR(VLOOKUP(C258,t1_FR_0411!$C$1:$E$48,3,FALSE),"Pas de tentative")</f>
        <v>Pas de tentative</v>
      </c>
      <c r="G258" s="12" t="str">
        <f>IFERROR(VLOOKUP(C258,t2_FR_1811!$D$1:$E$126,2,FALSE),"Pas de tentative")</f>
        <v>Pas de tentative</v>
      </c>
      <c r="H258" s="12">
        <f>IFERROR(VLOOKUP(C258,t3_FR_2511!$C$1:$E$103,3,FALSE),"Pas de tentative")</f>
        <v>14.5</v>
      </c>
      <c r="I258" s="12" t="str">
        <f>IFERROR(VLOOKUP(C258,t4_FR_0212!$C$1:$E$58,3,FALSE),"Pas de tentative")</f>
        <v>Pas de tentative</v>
      </c>
      <c r="J258" s="12">
        <f>MAX(Tableau1[[#This Row],[FR_1]],Tableau1[[#This Row],[FR_2]],Tableau1[[#This Row],[FR_3]],Tableau1[[#This Row],[FR_4]])</f>
        <v>14.5</v>
      </c>
      <c r="K258" s="12" t="str" cm="1">
        <f t="array" ref="K258">_xlfn.IFS(Tableau1[[#This Row],[FR]]=0,"Pas de tentative", Tableau1[[#This Row],[FR]]&lt;11,"Pas validé", Tableau1[[#This Row],[FR]]&gt;=11,"Validé")</f>
        <v>Validé</v>
      </c>
    </row>
    <row r="259" spans="1:11" ht="15.75" hidden="1" x14ac:dyDescent="0.25">
      <c r="A259" s="11" t="s">
        <v>723</v>
      </c>
      <c r="B259" s="10" t="s">
        <v>724</v>
      </c>
      <c r="C259" s="10" t="str">
        <f t="shared" ref="C259:C284" si="4">B259&amp;A259</f>
        <v>TARQUISLou-Anne</v>
      </c>
      <c r="D259" s="10" t="str">
        <f>IFERROR(VLOOKUP(C259,liste_ml!$C$1:$L$121,10,FALSE),"Pas concerné")</f>
        <v>Pas concerné</v>
      </c>
      <c r="E259" s="10" t="str" cm="1">
        <f t="array" ref="E259">_xlfn.IFS(D259="Pas concerné","Pas concerné",D259&gt;=10,"Validé",D259&lt;10,"Pas validé")</f>
        <v>Pas concerné</v>
      </c>
      <c r="F259" s="10" t="str">
        <f>IFERROR(VLOOKUP(C259,t1_FR_0411!$C$1:$E$48,3,FALSE),"Pas de tentative")</f>
        <v>Pas de tentative</v>
      </c>
      <c r="G259" s="12">
        <f>IFERROR(VLOOKUP(C259,t2_FR_1811!$D$1:$E$126,2,FALSE),"Pas de tentative")</f>
        <v>13.5</v>
      </c>
      <c r="H259" s="12" t="str">
        <f>IFERROR(VLOOKUP(C259,t3_FR_2511!$C$1:$E$103,3,FALSE),"Pas de tentative")</f>
        <v>Pas de tentative</v>
      </c>
      <c r="I259" s="12" t="str">
        <f>IFERROR(VLOOKUP(C259,t4_FR_0212!$C$1:$E$58,3,FALSE),"Pas de tentative")</f>
        <v>Pas de tentative</v>
      </c>
      <c r="J259" s="12">
        <f>MAX(Tableau1[[#This Row],[FR_1]],Tableau1[[#This Row],[FR_2]],Tableau1[[#This Row],[FR_3]],Tableau1[[#This Row],[FR_4]])</f>
        <v>13.5</v>
      </c>
      <c r="K259" s="12" t="str" cm="1">
        <f t="array" ref="K259">_xlfn.IFS(Tableau1[[#This Row],[FR]]=0,"Pas de tentative", Tableau1[[#This Row],[FR]]&lt;11,"Pas validé", Tableau1[[#This Row],[FR]]&gt;=11,"Validé")</f>
        <v>Validé</v>
      </c>
    </row>
    <row r="260" spans="1:11" ht="15.75" hidden="1" x14ac:dyDescent="0.25">
      <c r="A260" s="11" t="s">
        <v>725</v>
      </c>
      <c r="B260" s="10" t="s">
        <v>726</v>
      </c>
      <c r="C260" s="10" t="str">
        <f t="shared" si="4"/>
        <v>TASSELElise</v>
      </c>
      <c r="D260" s="10" t="str">
        <f>IFERROR(VLOOKUP(C260,liste_ml!$C$1:$L$121,10,FALSE),"Pas concerné")</f>
        <v>Pas concerné</v>
      </c>
      <c r="E260" s="10" t="str" cm="1">
        <f t="array" ref="E260">_xlfn.IFS(D260="Pas concerné","Pas concerné",D260&gt;=10,"Validé",D260&lt;10,"Pas validé")</f>
        <v>Pas concerné</v>
      </c>
      <c r="F260" s="10" t="str">
        <f>IFERROR(VLOOKUP(C260,t1_FR_0411!$C$1:$E$48,3,FALSE),"Pas de tentative")</f>
        <v>Pas de tentative</v>
      </c>
      <c r="G260" s="12">
        <f>IFERROR(VLOOKUP(C260,t2_FR_1811!$D$1:$E$126,2,FALSE),"Pas de tentative")</f>
        <v>17</v>
      </c>
      <c r="H260" s="12" t="str">
        <f>IFERROR(VLOOKUP(C260,t3_FR_2511!$C$1:$E$103,3,FALSE),"Pas de tentative")</f>
        <v>Pas de tentative</v>
      </c>
      <c r="I260" s="12" t="str">
        <f>IFERROR(VLOOKUP(C260,t4_FR_0212!$C$1:$E$58,3,FALSE),"Pas de tentative")</f>
        <v>Pas de tentative</v>
      </c>
      <c r="J260" s="12">
        <f>MAX(Tableau1[[#This Row],[FR_1]],Tableau1[[#This Row],[FR_2]],Tableau1[[#This Row],[FR_3]],Tableau1[[#This Row],[FR_4]])</f>
        <v>17</v>
      </c>
      <c r="K260" s="12" t="str" cm="1">
        <f t="array" ref="K260">_xlfn.IFS(Tableau1[[#This Row],[FR]]=0,"Pas de tentative", Tableau1[[#This Row],[FR]]&lt;11,"Pas validé", Tableau1[[#This Row],[FR]]&gt;=11,"Validé")</f>
        <v>Validé</v>
      </c>
    </row>
    <row r="261" spans="1:11" ht="15.75" hidden="1" x14ac:dyDescent="0.25">
      <c r="A261" s="11" t="s">
        <v>146</v>
      </c>
      <c r="B261" s="10" t="s">
        <v>145</v>
      </c>
      <c r="C261" s="10" t="str">
        <f t="shared" si="4"/>
        <v>TELLIERMaxime</v>
      </c>
      <c r="D261" s="10" t="str">
        <f>IFERROR(VLOOKUP(C261,liste_ml!$C$1:$L$121,10,FALSE),"Pas concerné")</f>
        <v>Validé</v>
      </c>
      <c r="E261" s="10" t="str" cm="1">
        <f t="array" ref="E261">_xlfn.IFS(D261="Pas concerné","Pas concerné",D261&gt;=10,"Validé",D261&lt;10,"Pas validé")</f>
        <v>Validé</v>
      </c>
      <c r="F261" s="10" t="str">
        <f>IFERROR(VLOOKUP(C261,t1_FR_0411!$C$1:$E$48,3,FALSE),"Pas de tentative")</f>
        <v>Pas de tentative</v>
      </c>
      <c r="G261" s="12">
        <f>IFERROR(VLOOKUP(C261,t2_FR_1811!$D$1:$E$126,2,FALSE),"Pas de tentative")</f>
        <v>6.5</v>
      </c>
      <c r="H261" s="12">
        <f>IFERROR(VLOOKUP(C261,t3_FR_2511!$C$1:$E$103,3,FALSE),"Pas de tentative")</f>
        <v>11</v>
      </c>
      <c r="I261" s="12" t="str">
        <f>IFERROR(VLOOKUP(C261,t4_FR_0212!$C$1:$E$58,3,FALSE),"Pas de tentative")</f>
        <v>Pas de tentative</v>
      </c>
      <c r="J261" s="12">
        <f>MAX(Tableau1[[#This Row],[FR_1]],Tableau1[[#This Row],[FR_2]],Tableau1[[#This Row],[FR_3]],Tableau1[[#This Row],[FR_4]])</f>
        <v>11</v>
      </c>
      <c r="K261" s="12" t="str" cm="1">
        <f t="array" ref="K261">_xlfn.IFS(Tableau1[[#This Row],[FR]]=0,"Pas de tentative", Tableau1[[#This Row],[FR]]&lt;11,"Pas validé", Tableau1[[#This Row],[FR]]&gt;=11,"Validé")</f>
        <v>Validé</v>
      </c>
    </row>
    <row r="262" spans="1:11" ht="15.75" hidden="1" x14ac:dyDescent="0.25">
      <c r="A262" s="11" t="s">
        <v>89</v>
      </c>
      <c r="B262" s="10" t="s">
        <v>727</v>
      </c>
      <c r="C262" s="10" t="str">
        <f t="shared" si="4"/>
        <v>THEETTENHeloise</v>
      </c>
      <c r="D262" s="10" t="str">
        <f>IFERROR(VLOOKUP(C262,liste_ml!$C$1:$L$121,10,FALSE),"Pas concerné")</f>
        <v>Pas concerné</v>
      </c>
      <c r="E262" s="10" t="str" cm="1">
        <f t="array" ref="E262">_xlfn.IFS(D262="Pas concerné","Pas concerné",D262&gt;=10,"Validé",D262&lt;10,"Pas validé")</f>
        <v>Pas concerné</v>
      </c>
      <c r="F262" s="10" t="str">
        <f>IFERROR(VLOOKUP(C262,t1_FR_0411!$C$1:$E$48,3,FALSE),"Pas de tentative")</f>
        <v>Pas de tentative</v>
      </c>
      <c r="G262" s="12">
        <f>IFERROR(VLOOKUP(C262,t2_FR_1811!$D$1:$E$126,2,FALSE),"Pas de tentative")</f>
        <v>17.5</v>
      </c>
      <c r="H262" s="12" t="str">
        <f>IFERROR(VLOOKUP(C262,t3_FR_2511!$C$1:$E$103,3,FALSE),"Pas de tentative")</f>
        <v>Pas de tentative</v>
      </c>
      <c r="I262" s="12" t="str">
        <f>IFERROR(VLOOKUP(C262,t4_FR_0212!$C$1:$E$58,3,FALSE),"Pas de tentative")</f>
        <v>Pas de tentative</v>
      </c>
      <c r="J262" s="12">
        <f>MAX(Tableau1[[#This Row],[FR_1]],Tableau1[[#This Row],[FR_2]],Tableau1[[#This Row],[FR_3]],Tableau1[[#This Row],[FR_4]])</f>
        <v>17.5</v>
      </c>
      <c r="K262" s="12" t="str" cm="1">
        <f t="array" ref="K262">_xlfn.IFS(Tableau1[[#This Row],[FR]]=0,"Pas de tentative", Tableau1[[#This Row],[FR]]&lt;11,"Pas validé", Tableau1[[#This Row],[FR]]&gt;=11,"Validé")</f>
        <v>Validé</v>
      </c>
    </row>
    <row r="263" spans="1:11" ht="15.75" hidden="1" x14ac:dyDescent="0.25">
      <c r="A263" s="11" t="s">
        <v>132</v>
      </c>
      <c r="B263" s="10" t="s">
        <v>131</v>
      </c>
      <c r="C263" s="10" t="str">
        <f t="shared" si="4"/>
        <v>THIREEmeline</v>
      </c>
      <c r="D263" s="10" t="str">
        <f>IFERROR(VLOOKUP(C263,liste_ml!$C$1:$L$121,10,FALSE),"Pas concerné")</f>
        <v>Validé</v>
      </c>
      <c r="E263" s="10" t="str" cm="1">
        <f t="array" ref="E263">_xlfn.IFS(D263="Pas concerné","Pas concerné",D263&gt;=10,"Validé",D263&lt;10,"Pas validé")</f>
        <v>Validé</v>
      </c>
      <c r="F263" s="10">
        <f>IFERROR(VLOOKUP(C263,t1_FR_0411!$C$1:$E$48,3,FALSE),"Pas de tentative")</f>
        <v>8</v>
      </c>
      <c r="G263" s="12">
        <f>IFERROR(VLOOKUP(C263,t2_FR_1811!$D$1:$E$126,2,FALSE),"Pas de tentative")</f>
        <v>8</v>
      </c>
      <c r="H263" s="12">
        <f>IFERROR(VLOOKUP(C263,t3_FR_2511!$C$1:$E$103,3,FALSE),"Pas de tentative")</f>
        <v>3</v>
      </c>
      <c r="I263" s="12" t="str">
        <f>IFERROR(VLOOKUP(C263,t4_FR_0212!$C$1:$E$58,3,FALSE),"Pas de tentative")</f>
        <v>Pas de tentative</v>
      </c>
      <c r="J263" s="12">
        <f>MAX(Tableau1[[#This Row],[FR_1]],Tableau1[[#This Row],[FR_2]],Tableau1[[#This Row],[FR_3]],Tableau1[[#This Row],[FR_4]])</f>
        <v>8</v>
      </c>
      <c r="K263" s="12" t="str" cm="1">
        <f t="array" ref="K263">_xlfn.IFS(Tableau1[[#This Row],[FR]]=0,"Pas de tentative", Tableau1[[#This Row],[FR]]&lt;11,"Pas validé", Tableau1[[#This Row],[FR]]&gt;=11,"Validé")</f>
        <v>Pas validé</v>
      </c>
    </row>
    <row r="264" spans="1:11" ht="15.75" hidden="1" x14ac:dyDescent="0.25">
      <c r="A264" s="11" t="s">
        <v>167</v>
      </c>
      <c r="B264" s="10" t="s">
        <v>166</v>
      </c>
      <c r="C264" s="10" t="str">
        <f t="shared" si="4"/>
        <v>TRAOREYelina Nissy Alison</v>
      </c>
      <c r="D264" s="10" t="str">
        <f>IFERROR(VLOOKUP(C264,liste_ml!$C$1:$L$121,10,FALSE),"Pas concerné")</f>
        <v>Validé</v>
      </c>
      <c r="E264" s="10" t="str" cm="1">
        <f t="array" ref="E264">_xlfn.IFS(D264="Pas concerné","Pas concerné",D264&gt;=10,"Validé",D264&lt;10,"Pas validé")</f>
        <v>Validé</v>
      </c>
      <c r="F264" s="10" t="str">
        <f>IFERROR(VLOOKUP(C264,t1_FR_0411!$C$1:$E$48,3,FALSE),"Pas de tentative")</f>
        <v>Pas de tentative</v>
      </c>
      <c r="G264" s="12">
        <f>IFERROR(VLOOKUP(C264,t2_FR_1811!$D$1:$E$126,2,FALSE),"Pas de tentative")</f>
        <v>9.5</v>
      </c>
      <c r="H264" s="12">
        <f>IFERROR(VLOOKUP(C264,t3_FR_2511!$C$1:$E$103,3,FALSE),"Pas de tentative")</f>
        <v>14.5</v>
      </c>
      <c r="I264" s="12" t="str">
        <f>IFERROR(VLOOKUP(C264,t4_FR_0212!$C$1:$E$58,3,FALSE),"Pas de tentative")</f>
        <v>Pas de tentative</v>
      </c>
      <c r="J264" s="12">
        <f>MAX(Tableau1[[#This Row],[FR_1]],Tableau1[[#This Row],[FR_2]],Tableau1[[#This Row],[FR_3]],Tableau1[[#This Row],[FR_4]])</f>
        <v>14.5</v>
      </c>
      <c r="K264" s="12" t="str" cm="1">
        <f t="array" ref="K264">_xlfn.IFS(Tableau1[[#This Row],[FR]]=0,"Pas de tentative", Tableau1[[#This Row],[FR]]&lt;11,"Pas validé", Tableau1[[#This Row],[FR]]&gt;=11,"Validé")</f>
        <v>Validé</v>
      </c>
    </row>
    <row r="265" spans="1:11" ht="15.75" hidden="1" x14ac:dyDescent="0.25">
      <c r="A265" s="11" t="s">
        <v>59</v>
      </c>
      <c r="B265" s="10" t="s">
        <v>58</v>
      </c>
      <c r="C265" s="10" t="str">
        <f t="shared" si="4"/>
        <v>TROLLERemi</v>
      </c>
      <c r="D265" s="10" t="str">
        <f>IFERROR(VLOOKUP(C265,liste_ml!$C$1:$L$121,10,FALSE),"Pas concerné")</f>
        <v>Validé</v>
      </c>
      <c r="E265" s="10" t="str" cm="1">
        <f t="array" ref="E265">_xlfn.IFS(D265="Pas concerné","Pas concerné",D265&gt;=10,"Validé",D265&lt;10,"Pas validé")</f>
        <v>Validé</v>
      </c>
      <c r="F265" s="10" t="str">
        <f>IFERROR(VLOOKUP(C265,t1_FR_0411!$C$1:$E$48,3,FALSE),"Pas de tentative")</f>
        <v>Pas de tentative</v>
      </c>
      <c r="G265" s="12" t="str">
        <f>IFERROR(VLOOKUP(C265,t2_FR_1811!$D$1:$E$126,2,FALSE),"Pas de tentative")</f>
        <v>Pas de tentative</v>
      </c>
      <c r="H265" s="12" t="str">
        <f>IFERROR(VLOOKUP(C265,t3_FR_2511!$C$1:$E$103,3,FALSE),"Pas de tentative")</f>
        <v>Pas de tentative</v>
      </c>
      <c r="I265" s="12" t="str">
        <f>IFERROR(VLOOKUP(C265,t4_FR_0212!$C$1:$E$58,3,FALSE),"Pas de tentative")</f>
        <v>Pas de tentative</v>
      </c>
      <c r="J265" s="12">
        <f>MAX(Tableau1[[#This Row],[FR_1]],Tableau1[[#This Row],[FR_2]],Tableau1[[#This Row],[FR_3]],Tableau1[[#This Row],[FR_4]])</f>
        <v>0</v>
      </c>
      <c r="K265" s="12" t="str" cm="1">
        <f t="array" ref="K265">_xlfn.IFS(Tableau1[[#This Row],[FR]]=0,"Pas de tentative", Tableau1[[#This Row],[FR]]&lt;11,"Pas validé", Tableau1[[#This Row],[FR]]&gt;=11,"Validé")</f>
        <v>Pas de tentative</v>
      </c>
    </row>
    <row r="266" spans="1:11" ht="15.75" hidden="1" x14ac:dyDescent="0.25">
      <c r="A266" s="11" t="s">
        <v>47</v>
      </c>
      <c r="B266" s="10" t="s">
        <v>46</v>
      </c>
      <c r="C266" s="10" t="str">
        <f t="shared" si="4"/>
        <v>TROYJosephine</v>
      </c>
      <c r="D266" s="10" t="str">
        <f>IFERROR(VLOOKUP(C266,liste_ml!$C$1:$L$121,10,FALSE),"Pas concerné")</f>
        <v>Validé</v>
      </c>
      <c r="E266" s="10" t="str" cm="1">
        <f t="array" ref="E266">_xlfn.IFS(D266="Pas concerné","Pas concerné",D266&gt;=10,"Validé",D266&lt;10,"Pas validé")</f>
        <v>Validé</v>
      </c>
      <c r="F266" s="10" t="str">
        <f>IFERROR(VLOOKUP(C266,t1_FR_0411!$C$1:$E$48,3,FALSE),"Pas de tentative")</f>
        <v>Pas de tentative</v>
      </c>
      <c r="G266" s="12">
        <f>IFERROR(VLOOKUP(C266,t2_FR_1811!$D$1:$E$126,2,FALSE),"Pas de tentative")</f>
        <v>12</v>
      </c>
      <c r="H266" s="12" t="str">
        <f>IFERROR(VLOOKUP(C266,t3_FR_2511!$C$1:$E$103,3,FALSE),"Pas de tentative")</f>
        <v>Pas de tentative</v>
      </c>
      <c r="I266" s="12" t="str">
        <f>IFERROR(VLOOKUP(C266,t4_FR_0212!$C$1:$E$58,3,FALSE),"Pas de tentative")</f>
        <v>Pas de tentative</v>
      </c>
      <c r="J266" s="12">
        <f>MAX(Tableau1[[#This Row],[FR_1]],Tableau1[[#This Row],[FR_2]],Tableau1[[#This Row],[FR_3]],Tableau1[[#This Row],[FR_4]])</f>
        <v>12</v>
      </c>
      <c r="K266" s="12" t="str" cm="1">
        <f t="array" ref="K266">_xlfn.IFS(Tableau1[[#This Row],[FR]]=0,"Pas de tentative", Tableau1[[#This Row],[FR]]&lt;11,"Pas validé", Tableau1[[#This Row],[FR]]&gt;=11,"Validé")</f>
        <v>Validé</v>
      </c>
    </row>
    <row r="267" spans="1:11" ht="15.75" hidden="1" x14ac:dyDescent="0.25">
      <c r="A267" s="11" t="s">
        <v>280</v>
      </c>
      <c r="B267" s="10" t="s">
        <v>356</v>
      </c>
      <c r="C267" s="10" t="str">
        <f t="shared" si="4"/>
        <v>VALENTINClemence</v>
      </c>
      <c r="D267" s="10" t="str">
        <f>IFERROR(VLOOKUP(C267,liste_ml!$C$1:$L$121,10,FALSE),"Pas concerné")</f>
        <v>Pas concerné</v>
      </c>
      <c r="E267" s="10" t="str" cm="1">
        <f t="array" ref="E267">_xlfn.IFS(D267="Pas concerné","Pas concerné",D267&gt;=10,"Validé",D267&lt;10,"Pas validé")</f>
        <v>Pas concerné</v>
      </c>
      <c r="F267" s="10" t="str">
        <f>IFERROR(VLOOKUP(C267,t1_FR_0411!$C$1:$E$48,3,FALSE),"Pas de tentative")</f>
        <v>Pas de tentative</v>
      </c>
      <c r="G267" s="12">
        <f>IFERROR(VLOOKUP(C267,t2_FR_1811!$D$1:$E$126,2,FALSE),"Pas de tentative")</f>
        <v>20</v>
      </c>
      <c r="H267" s="12" t="str">
        <f>IFERROR(VLOOKUP(C267,t3_FR_2511!$C$1:$E$103,3,FALSE),"Pas de tentative")</f>
        <v>Pas de tentative</v>
      </c>
      <c r="I267" s="12" t="str">
        <f>IFERROR(VLOOKUP(C267,t4_FR_0212!$C$1:$E$58,3,FALSE),"Pas de tentative")</f>
        <v>Pas de tentative</v>
      </c>
      <c r="J267" s="12">
        <f>MAX(Tableau1[[#This Row],[FR_1]],Tableau1[[#This Row],[FR_2]],Tableau1[[#This Row],[FR_3]],Tableau1[[#This Row],[FR_4]])</f>
        <v>20</v>
      </c>
      <c r="K267" s="12" t="str" cm="1">
        <f t="array" ref="K267">_xlfn.IFS(Tableau1[[#This Row],[FR]]=0,"Pas de tentative", Tableau1[[#This Row],[FR]]&lt;11,"Pas validé", Tableau1[[#This Row],[FR]]&gt;=11,"Validé")</f>
        <v>Validé</v>
      </c>
    </row>
    <row r="268" spans="1:11" ht="15.75" hidden="1" x14ac:dyDescent="0.25">
      <c r="A268" s="11" t="s">
        <v>357</v>
      </c>
      <c r="B268" s="10" t="s">
        <v>356</v>
      </c>
      <c r="C268" s="10" t="str">
        <f t="shared" si="4"/>
        <v>VALENTINInes</v>
      </c>
      <c r="D268" s="10" t="str">
        <f>IFERROR(VLOOKUP(C268,liste_ml!$C$1:$L$121,10,FALSE),"Pas concerné")</f>
        <v>Validé</v>
      </c>
      <c r="E268" s="10" t="str" cm="1">
        <f t="array" ref="E268">_xlfn.IFS(D268="Pas concerné","Pas concerné",D268&gt;=10,"Validé",D268&lt;10,"Pas validé")</f>
        <v>Validé</v>
      </c>
      <c r="F268" s="10" t="str">
        <f>IFERROR(VLOOKUP(C268,t1_FR_0411!$C$1:$E$48,3,FALSE),"Pas de tentative")</f>
        <v>Pas de tentative</v>
      </c>
      <c r="G268" s="12" t="str">
        <f>IFERROR(VLOOKUP(C268,t2_FR_1811!$D$1:$E$126,2,FALSE),"Pas de tentative")</f>
        <v>Pas de tentative</v>
      </c>
      <c r="H268" s="12" t="str">
        <f>IFERROR(VLOOKUP(C268,t3_FR_2511!$C$1:$E$103,3,FALSE),"Pas de tentative")</f>
        <v>Pas de tentative</v>
      </c>
      <c r="I268" s="12">
        <f>IFERROR(VLOOKUP(C268,t4_FR_0212!$C$1:$E$58,3,FALSE),"Pas de tentative")</f>
        <v>20</v>
      </c>
      <c r="J268" s="12">
        <f>MAX(Tableau1[[#This Row],[FR_1]],Tableau1[[#This Row],[FR_2]],Tableau1[[#This Row],[FR_3]],Tableau1[[#This Row],[FR_4]])</f>
        <v>20</v>
      </c>
      <c r="K268" s="12" t="str" cm="1">
        <f t="array" ref="K268">_xlfn.IFS(Tableau1[[#This Row],[FR]]=0,"Pas de tentative", Tableau1[[#This Row],[FR]]&lt;11,"Pas validé", Tableau1[[#This Row],[FR]]&gt;=11,"Validé")</f>
        <v>Validé</v>
      </c>
    </row>
    <row r="269" spans="1:11" ht="15.75" hidden="1" x14ac:dyDescent="0.25">
      <c r="A269" s="11" t="s">
        <v>53</v>
      </c>
      <c r="B269" s="10" t="s">
        <v>52</v>
      </c>
      <c r="C269" s="10" t="str">
        <f t="shared" si="4"/>
        <v>VANBERTENLeo</v>
      </c>
      <c r="D269" s="10" t="str">
        <f>IFERROR(VLOOKUP(C269,liste_ml!$C$1:$L$121,10,FALSE),"Pas concerné")</f>
        <v>Validé</v>
      </c>
      <c r="E269" s="10" t="str" cm="1">
        <f t="array" ref="E269">_xlfn.IFS(D269="Pas concerné","Pas concerné",D269&gt;=10,"Validé",D269&lt;10,"Pas validé")</f>
        <v>Validé</v>
      </c>
      <c r="F269" s="10" t="str">
        <f>IFERROR(VLOOKUP(C269,t1_FR_0411!$C$1:$E$48,3,FALSE),"Pas de tentative")</f>
        <v>Pas de tentative</v>
      </c>
      <c r="G269" s="12">
        <f>IFERROR(VLOOKUP(C269,t2_FR_1811!$D$1:$E$126,2,FALSE),"Pas de tentative")</f>
        <v>8.5</v>
      </c>
      <c r="H269" s="12">
        <f>IFERROR(VLOOKUP(C269,t3_FR_2511!$C$1:$E$103,3,FALSE),"Pas de tentative")</f>
        <v>11</v>
      </c>
      <c r="I269" s="12" t="str">
        <f>IFERROR(VLOOKUP(C269,t4_FR_0212!$C$1:$E$58,3,FALSE),"Pas de tentative")</f>
        <v>Pas de tentative</v>
      </c>
      <c r="J269" s="12">
        <f>MAX(Tableau1[[#This Row],[FR_1]],Tableau1[[#This Row],[FR_2]],Tableau1[[#This Row],[FR_3]],Tableau1[[#This Row],[FR_4]])</f>
        <v>11</v>
      </c>
      <c r="K269" s="12" t="str" cm="1">
        <f t="array" ref="K269">_xlfn.IFS(Tableau1[[#This Row],[FR]]=0,"Pas de tentative", Tableau1[[#This Row],[FR]]&lt;11,"Pas validé", Tableau1[[#This Row],[FR]]&gt;=11,"Validé")</f>
        <v>Validé</v>
      </c>
    </row>
    <row r="270" spans="1:11" ht="15.75" hidden="1" x14ac:dyDescent="0.25">
      <c r="A270" s="11" t="s">
        <v>728</v>
      </c>
      <c r="B270" s="10" t="s">
        <v>729</v>
      </c>
      <c r="C270" s="10" t="str">
        <f t="shared" si="4"/>
        <v>VAN COPPENOLLELaura</v>
      </c>
      <c r="D270" s="10" t="str">
        <f>IFERROR(VLOOKUP(C270,liste_ml!$C$1:$L$121,10,FALSE),"Pas concerné")</f>
        <v>Pas concerné</v>
      </c>
      <c r="E270" s="10" t="str" cm="1">
        <f t="array" ref="E270">_xlfn.IFS(D270="Pas concerné","Pas concerné",D270&gt;=10,"Validé",D270&lt;10,"Pas validé")</f>
        <v>Pas concerné</v>
      </c>
      <c r="F270" s="10" t="str">
        <f>IFERROR(VLOOKUP(C270,t1_FR_0411!$C$1:$E$48,3,FALSE),"Pas de tentative")</f>
        <v>Pas de tentative</v>
      </c>
      <c r="G270" s="12" t="str">
        <f>IFERROR(VLOOKUP(C270,t2_FR_1811!$D$1:$E$126,2,FALSE),"Pas de tentative")</f>
        <v>Pas de tentative</v>
      </c>
      <c r="H270" s="12" t="str">
        <f>IFERROR(VLOOKUP(C270,t3_FR_2511!$C$1:$E$103,3,FALSE),"Pas de tentative")</f>
        <v>Pas de tentative</v>
      </c>
      <c r="I270" s="12" t="str">
        <f>IFERROR(VLOOKUP(C270,t4_FR_0212!$C$1:$E$58,3,FALSE),"Pas de tentative")</f>
        <v>Pas de tentative</v>
      </c>
      <c r="J270" s="12">
        <f>MAX(Tableau1[[#This Row],[FR_1]],Tableau1[[#This Row],[FR_2]],Tableau1[[#This Row],[FR_3]],Tableau1[[#This Row],[FR_4]])</f>
        <v>0</v>
      </c>
      <c r="K270" s="12" t="str" cm="1">
        <f t="array" ref="K270">_xlfn.IFS(Tableau1[[#This Row],[FR]]=0,"Pas de tentative", Tableau1[[#This Row],[FR]]&lt;11,"Pas validé", Tableau1[[#This Row],[FR]]&gt;=11,"Validé")</f>
        <v>Pas de tentative</v>
      </c>
    </row>
    <row r="271" spans="1:11" ht="15.75" hidden="1" x14ac:dyDescent="0.25">
      <c r="A271" s="11" t="s">
        <v>579</v>
      </c>
      <c r="B271" s="10" t="s">
        <v>730</v>
      </c>
      <c r="C271" s="10" t="str">
        <f t="shared" si="4"/>
        <v>VANDERMERSCHMaxence</v>
      </c>
      <c r="D271" s="10" t="str">
        <f>IFERROR(VLOOKUP(C271,liste_ml!$C$1:$L$121,10,FALSE),"Pas concerné")</f>
        <v>Pas concerné</v>
      </c>
      <c r="E271" s="10" t="str" cm="1">
        <f t="array" ref="E271">_xlfn.IFS(D271="Pas concerné","Pas concerné",D271&gt;=10,"Validé",D271&lt;10,"Pas validé")</f>
        <v>Pas concerné</v>
      </c>
      <c r="F271" s="10" t="str">
        <f>IFERROR(VLOOKUP(C271,t1_FR_0411!$C$1:$E$48,3,FALSE),"Pas de tentative")</f>
        <v>Pas de tentative</v>
      </c>
      <c r="G271" s="12" t="str">
        <f>IFERROR(VLOOKUP(C271,t2_FR_1811!$D$1:$E$126,2,FALSE),"Pas de tentative")</f>
        <v>Pas de tentative</v>
      </c>
      <c r="H271" s="12" t="str">
        <f>IFERROR(VLOOKUP(C271,t3_FR_2511!$C$1:$E$103,3,FALSE),"Pas de tentative")</f>
        <v>Pas de tentative</v>
      </c>
      <c r="I271" s="12" t="str">
        <f>IFERROR(VLOOKUP(C271,t4_FR_0212!$C$1:$E$58,3,FALSE),"Pas de tentative")</f>
        <v>Pas de tentative</v>
      </c>
      <c r="J271" s="12">
        <f>MAX(Tableau1[[#This Row],[FR_1]],Tableau1[[#This Row],[FR_2]],Tableau1[[#This Row],[FR_3]],Tableau1[[#This Row],[FR_4]])</f>
        <v>0</v>
      </c>
      <c r="K271" s="12" t="str" cm="1">
        <f t="array" ref="K271">_xlfn.IFS(Tableau1[[#This Row],[FR]]=0,"Pas de tentative", Tableau1[[#This Row],[FR]]&lt;11,"Pas validé", Tableau1[[#This Row],[FR]]&gt;=11,"Validé")</f>
        <v>Pas de tentative</v>
      </c>
    </row>
    <row r="272" spans="1:11" ht="15.75" hidden="1" x14ac:dyDescent="0.25">
      <c r="A272" s="11" t="s">
        <v>29</v>
      </c>
      <c r="B272" s="10" t="s">
        <v>84</v>
      </c>
      <c r="C272" s="10" t="str">
        <f t="shared" si="4"/>
        <v>VAVASSEURCharlotte</v>
      </c>
      <c r="D272" s="10" t="str">
        <f>IFERROR(VLOOKUP(C272,liste_ml!$C$1:$L$121,10,FALSE),"Pas concerné")</f>
        <v>Validé</v>
      </c>
      <c r="E272" s="10" t="str" cm="1">
        <f t="array" ref="E272">_xlfn.IFS(D272="Pas concerné","Pas concerné",D272&gt;=10,"Validé",D272&lt;10,"Pas validé")</f>
        <v>Validé</v>
      </c>
      <c r="F272" s="10">
        <f>IFERROR(VLOOKUP(C272,t1_FR_0411!$C$1:$E$48,3,FALSE),"Pas de tentative")</f>
        <v>20</v>
      </c>
      <c r="G272" s="12" t="str">
        <f>IFERROR(VLOOKUP(C272,t2_FR_1811!$D$1:$E$126,2,FALSE),"Pas de tentative")</f>
        <v>Pas de tentative</v>
      </c>
      <c r="H272" s="12" t="str">
        <f>IFERROR(VLOOKUP(C272,t3_FR_2511!$C$1:$E$103,3,FALSE),"Pas de tentative")</f>
        <v>Pas de tentative</v>
      </c>
      <c r="I272" s="12" t="str">
        <f>IFERROR(VLOOKUP(C272,t4_FR_0212!$C$1:$E$58,3,FALSE),"Pas de tentative")</f>
        <v>Pas de tentative</v>
      </c>
      <c r="J272" s="12">
        <f>MAX(Tableau1[[#This Row],[FR_1]],Tableau1[[#This Row],[FR_2]],Tableau1[[#This Row],[FR_3]],Tableau1[[#This Row],[FR_4]])</f>
        <v>20</v>
      </c>
      <c r="K272" s="12" t="str" cm="1">
        <f t="array" ref="K272">_xlfn.IFS(Tableau1[[#This Row],[FR]]=0,"Pas de tentative", Tableau1[[#This Row],[FR]]&lt;11,"Pas validé", Tableau1[[#This Row],[FR]]&gt;=11,"Validé")</f>
        <v>Validé</v>
      </c>
    </row>
    <row r="273" spans="1:11" ht="15.75" hidden="1" x14ac:dyDescent="0.25">
      <c r="A273" s="11" t="s">
        <v>110</v>
      </c>
      <c r="B273" s="10" t="s">
        <v>109</v>
      </c>
      <c r="C273" s="10" t="str">
        <f t="shared" si="4"/>
        <v>VECTENAuguste</v>
      </c>
      <c r="D273" s="10" t="str">
        <f>IFERROR(VLOOKUP(C273,liste_ml!$C$1:$L$121,10,FALSE),"Pas concerné")</f>
        <v>Validé</v>
      </c>
      <c r="E273" s="10" t="str" cm="1">
        <f t="array" ref="E273">_xlfn.IFS(D273="Pas concerné","Pas concerné",D273&gt;=10,"Validé",D273&lt;10,"Pas validé")</f>
        <v>Validé</v>
      </c>
      <c r="F273" s="10" t="str">
        <f>IFERROR(VLOOKUP(C273,t1_FR_0411!$C$1:$E$48,3,FALSE),"Pas de tentative")</f>
        <v>Pas de tentative</v>
      </c>
      <c r="G273" s="12" t="str">
        <f>IFERROR(VLOOKUP(C273,t2_FR_1811!$D$1:$E$126,2,FALSE),"Pas de tentative")</f>
        <v>Pas de tentative</v>
      </c>
      <c r="H273" s="12" t="str">
        <f>IFERROR(VLOOKUP(C273,t3_FR_2511!$C$1:$E$103,3,FALSE),"Pas de tentative")</f>
        <v>Pas de tentative</v>
      </c>
      <c r="I273" s="12">
        <f>IFERROR(VLOOKUP(C273,t4_FR_0212!$C$1:$E$58,3,FALSE),"Pas de tentative")</f>
        <v>5.5</v>
      </c>
      <c r="J273" s="12">
        <f>MAX(Tableau1[[#This Row],[FR_1]],Tableau1[[#This Row],[FR_2]],Tableau1[[#This Row],[FR_3]],Tableau1[[#This Row],[FR_4]])</f>
        <v>5.5</v>
      </c>
      <c r="K273" s="12" t="str" cm="1">
        <f t="array" ref="K273">_xlfn.IFS(Tableau1[[#This Row],[FR]]=0,"Pas de tentative", Tableau1[[#This Row],[FR]]&lt;11,"Pas validé", Tableau1[[#This Row],[FR]]&gt;=11,"Validé")</f>
        <v>Pas validé</v>
      </c>
    </row>
    <row r="274" spans="1:11" ht="15.75" hidden="1" x14ac:dyDescent="0.25">
      <c r="A274" s="11" t="s">
        <v>502</v>
      </c>
      <c r="B274" s="10" t="s">
        <v>501</v>
      </c>
      <c r="C274" s="10" t="str">
        <f t="shared" si="4"/>
        <v>VERDELETAbel</v>
      </c>
      <c r="D274" s="10" t="str">
        <f>IFERROR(VLOOKUP(C274,liste_ml!$C$1:$L$121,10,FALSE),"Pas concerné")</f>
        <v>Pas concerné</v>
      </c>
      <c r="E274" s="10" t="str" cm="1">
        <f t="array" ref="E274">_xlfn.IFS(D274="Pas concerné","Pas concerné",D274&gt;=10,"Validé",D274&lt;10,"Pas validé")</f>
        <v>Pas concerné</v>
      </c>
      <c r="F274" s="10">
        <f>IFERROR(VLOOKUP(C274,t1_FR_0411!$C$1:$E$48,3,FALSE),"Pas de tentative")</f>
        <v>17.5</v>
      </c>
      <c r="G274" s="12" t="str">
        <f>IFERROR(VLOOKUP(C274,t2_FR_1811!$D$1:$E$126,2,FALSE),"Pas de tentative")</f>
        <v>Pas de tentative</v>
      </c>
      <c r="H274" s="12" t="str">
        <f>IFERROR(VLOOKUP(C274,t3_FR_2511!$C$1:$E$103,3,FALSE),"Pas de tentative")</f>
        <v>Pas de tentative</v>
      </c>
      <c r="I274" s="12" t="str">
        <f>IFERROR(VLOOKUP(C274,t4_FR_0212!$C$1:$E$58,3,FALSE),"Pas de tentative")</f>
        <v>Pas de tentative</v>
      </c>
      <c r="J274" s="12">
        <f>MAX(Tableau1[[#This Row],[FR_1]],Tableau1[[#This Row],[FR_2]],Tableau1[[#This Row],[FR_3]],Tableau1[[#This Row],[FR_4]])</f>
        <v>17.5</v>
      </c>
      <c r="K274" s="12" t="str" cm="1">
        <f t="array" ref="K274">_xlfn.IFS(Tableau1[[#This Row],[FR]]=0,"Pas de tentative", Tableau1[[#This Row],[FR]]&lt;11,"Pas validé", Tableau1[[#This Row],[FR]]&gt;=11,"Validé")</f>
        <v>Validé</v>
      </c>
    </row>
    <row r="275" spans="1:11" ht="15.75" hidden="1" x14ac:dyDescent="0.25">
      <c r="A275" s="11" t="s">
        <v>104</v>
      </c>
      <c r="B275" s="10" t="s">
        <v>731</v>
      </c>
      <c r="C275" s="10" t="str">
        <f t="shared" si="4"/>
        <v>VERDIERJulien</v>
      </c>
      <c r="D275" s="10" t="str">
        <f>IFERROR(VLOOKUP(C275,liste_ml!$C$1:$L$121,10,FALSE),"Pas concerné")</f>
        <v>Pas concerné</v>
      </c>
      <c r="E275" s="10" t="str" cm="1">
        <f t="array" ref="E275">_xlfn.IFS(D275="Pas concerné","Pas concerné",D275&gt;=10,"Validé",D275&lt;10,"Pas validé")</f>
        <v>Pas concerné</v>
      </c>
      <c r="F275" s="10" t="str">
        <f>IFERROR(VLOOKUP(C275,t1_FR_0411!$C$1:$E$48,3,FALSE),"Pas de tentative")</f>
        <v>Pas de tentative</v>
      </c>
      <c r="G275" s="12">
        <f>IFERROR(VLOOKUP(C275,t2_FR_1811!$D$1:$E$126,2,FALSE),"Pas de tentative")</f>
        <v>12</v>
      </c>
      <c r="H275" s="12" t="str">
        <f>IFERROR(VLOOKUP(C275,t3_FR_2511!$C$1:$E$103,3,FALSE),"Pas de tentative")</f>
        <v>Pas de tentative</v>
      </c>
      <c r="I275" s="12" t="str">
        <f>IFERROR(VLOOKUP(C275,t4_FR_0212!$C$1:$E$58,3,FALSE),"Pas de tentative")</f>
        <v>Pas de tentative</v>
      </c>
      <c r="J275" s="12">
        <f>MAX(Tableau1[[#This Row],[FR_1]],Tableau1[[#This Row],[FR_2]],Tableau1[[#This Row],[FR_3]],Tableau1[[#This Row],[FR_4]])</f>
        <v>12</v>
      </c>
      <c r="K275" s="12" t="str" cm="1">
        <f t="array" ref="K275">_xlfn.IFS(Tableau1[[#This Row],[FR]]=0,"Pas de tentative", Tableau1[[#This Row],[FR]]&lt;11,"Pas validé", Tableau1[[#This Row],[FR]]&gt;=11,"Validé")</f>
        <v>Validé</v>
      </c>
    </row>
    <row r="276" spans="1:11" ht="15.75" hidden="1" x14ac:dyDescent="0.25">
      <c r="A276" s="11" t="s">
        <v>256</v>
      </c>
      <c r="B276" s="10" t="s">
        <v>732</v>
      </c>
      <c r="C276" s="10" t="str">
        <f t="shared" si="4"/>
        <v>VIEIRA-MARTINSThomas</v>
      </c>
      <c r="D276" s="10" t="str">
        <f>IFERROR(VLOOKUP(C276,liste_ml!$C$1:$L$121,10,FALSE),"Pas concerné")</f>
        <v>Pas concerné</v>
      </c>
      <c r="E276" s="10" t="str" cm="1">
        <f t="array" ref="E276">_xlfn.IFS(D276="Pas concerné","Pas concerné",D276&gt;=10,"Validé",D276&lt;10,"Pas validé")</f>
        <v>Pas concerné</v>
      </c>
      <c r="F276" s="10" t="str">
        <f>IFERROR(VLOOKUP(C276,t1_FR_0411!$C$1:$E$48,3,FALSE),"Pas de tentative")</f>
        <v>Pas de tentative</v>
      </c>
      <c r="G276" s="12">
        <f>IFERROR(VLOOKUP(C276,t2_FR_1811!$D$1:$E$126,2,FALSE),"Pas de tentative")</f>
        <v>11.5</v>
      </c>
      <c r="H276" s="12" t="str">
        <f>IFERROR(VLOOKUP(C276,t3_FR_2511!$C$1:$E$103,3,FALSE),"Pas de tentative")</f>
        <v>Pas de tentative</v>
      </c>
      <c r="I276" s="12" t="str">
        <f>IFERROR(VLOOKUP(C276,t4_FR_0212!$C$1:$E$58,3,FALSE),"Pas de tentative")</f>
        <v>Pas de tentative</v>
      </c>
      <c r="J276" s="12">
        <f>MAX(Tableau1[[#This Row],[FR_1]],Tableau1[[#This Row],[FR_2]],Tableau1[[#This Row],[FR_3]],Tableau1[[#This Row],[FR_4]])</f>
        <v>11.5</v>
      </c>
      <c r="K276" s="12" t="str" cm="1">
        <f t="array" ref="K276">_xlfn.IFS(Tableau1[[#This Row],[FR]]=0,"Pas de tentative", Tableau1[[#This Row],[FR]]&lt;11,"Pas validé", Tableau1[[#This Row],[FR]]&gt;=11,"Validé")</f>
        <v>Validé</v>
      </c>
    </row>
    <row r="277" spans="1:11" ht="15.75" hidden="1" x14ac:dyDescent="0.25">
      <c r="A277" s="11" t="s">
        <v>320</v>
      </c>
      <c r="B277" s="10" t="s">
        <v>488</v>
      </c>
      <c r="C277" s="10" t="str">
        <f t="shared" si="4"/>
        <v>VIENNETRomain</v>
      </c>
      <c r="D277" s="10" t="str">
        <f>IFERROR(VLOOKUP(C277,liste_ml!$C$1:$L$121,10,FALSE),"Pas concerné")</f>
        <v>Pas concerné</v>
      </c>
      <c r="E277" s="10" t="str" cm="1">
        <f t="array" ref="E277">_xlfn.IFS(D277="Pas concerné","Pas concerné",D277&gt;=10,"Validé",D277&lt;10,"Pas validé")</f>
        <v>Pas concerné</v>
      </c>
      <c r="F277" s="10">
        <f>IFERROR(VLOOKUP(C277,t1_FR_0411!$C$1:$E$48,3,FALSE),"Pas de tentative")</f>
        <v>12</v>
      </c>
      <c r="G277" s="12" t="str">
        <f>IFERROR(VLOOKUP(C277,t2_FR_1811!$D$1:$E$126,2,FALSE),"Pas de tentative")</f>
        <v>Pas de tentative</v>
      </c>
      <c r="H277" s="12" t="str">
        <f>IFERROR(VLOOKUP(C277,t3_FR_2511!$C$1:$E$103,3,FALSE),"Pas de tentative")</f>
        <v>Pas de tentative</v>
      </c>
      <c r="I277" s="12" t="str">
        <f>IFERROR(VLOOKUP(C277,t4_FR_0212!$C$1:$E$58,3,FALSE),"Pas de tentative")</f>
        <v>Pas de tentative</v>
      </c>
      <c r="J277" s="12">
        <f>MAX(Tableau1[[#This Row],[FR_1]],Tableau1[[#This Row],[FR_2]],Tableau1[[#This Row],[FR_3]],Tableau1[[#This Row],[FR_4]])</f>
        <v>12</v>
      </c>
      <c r="K277" s="12" t="str" cm="1">
        <f t="array" ref="K277">_xlfn.IFS(Tableau1[[#This Row],[FR]]=0,"Pas de tentative", Tableau1[[#This Row],[FR]]&lt;11,"Pas validé", Tableau1[[#This Row],[FR]]&gt;=11,"Validé")</f>
        <v>Validé</v>
      </c>
    </row>
    <row r="278" spans="1:11" ht="15.75" hidden="1" x14ac:dyDescent="0.25">
      <c r="A278" s="11" t="s">
        <v>137</v>
      </c>
      <c r="B278" s="10" t="s">
        <v>136</v>
      </c>
      <c r="C278" s="10" t="str">
        <f t="shared" si="4"/>
        <v>VIETBaptiste</v>
      </c>
      <c r="D278" s="10" t="str">
        <f>IFERROR(VLOOKUP(C278,liste_ml!$C$1:$L$121,10,FALSE),"Pas concerné")</f>
        <v>Validé</v>
      </c>
      <c r="E278" s="10" t="str" cm="1">
        <f t="array" ref="E278">_xlfn.IFS(D278="Pas concerné","Pas concerné",D278&gt;=10,"Validé",D278&lt;10,"Pas validé")</f>
        <v>Validé</v>
      </c>
      <c r="F278" s="10">
        <f>IFERROR(VLOOKUP(C278,t1_FR_0411!$C$1:$E$48,3,FALSE),"Pas de tentative")</f>
        <v>8</v>
      </c>
      <c r="G278" s="12">
        <f>IFERROR(VLOOKUP(C278,t2_FR_1811!$D$1:$E$126,2,FALSE),"Pas de tentative")</f>
        <v>14.5</v>
      </c>
      <c r="H278" s="12" t="str">
        <f>IFERROR(VLOOKUP(C278,t3_FR_2511!$C$1:$E$103,3,FALSE),"Pas de tentative")</f>
        <v>Pas de tentative</v>
      </c>
      <c r="I278" s="12" t="str">
        <f>IFERROR(VLOOKUP(C278,t4_FR_0212!$C$1:$E$58,3,FALSE),"Pas de tentative")</f>
        <v>Pas de tentative</v>
      </c>
      <c r="J278" s="12">
        <f>MAX(Tableau1[[#This Row],[FR_1]],Tableau1[[#This Row],[FR_2]],Tableau1[[#This Row],[FR_3]],Tableau1[[#This Row],[FR_4]])</f>
        <v>14.5</v>
      </c>
      <c r="K278" s="12" t="str" cm="1">
        <f t="array" ref="K278">_xlfn.IFS(Tableau1[[#This Row],[FR]]=0,"Pas de tentative", Tableau1[[#This Row],[FR]]&lt;11,"Pas validé", Tableau1[[#This Row],[FR]]&gt;=11,"Validé")</f>
        <v>Validé</v>
      </c>
    </row>
    <row r="279" spans="1:11" ht="15.75" hidden="1" x14ac:dyDescent="0.25">
      <c r="A279" s="11" t="s">
        <v>140</v>
      </c>
      <c r="B279" s="10" t="s">
        <v>139</v>
      </c>
      <c r="C279" s="10" t="str">
        <f t="shared" si="4"/>
        <v>VINCANTManon</v>
      </c>
      <c r="D279" s="10" t="str">
        <f>IFERROR(VLOOKUP(C279,liste_ml!$C$1:$L$121,10,FALSE),"Pas concerné")</f>
        <v>Validé</v>
      </c>
      <c r="E279" s="10" t="str" cm="1">
        <f t="array" ref="E279">_xlfn.IFS(D279="Pas concerné","Pas concerné",D279&gt;=10,"Validé",D279&lt;10,"Pas validé")</f>
        <v>Validé</v>
      </c>
      <c r="F279" s="10">
        <f>IFERROR(VLOOKUP(C279,t1_FR_0411!$C$1:$E$48,3,FALSE),"Pas de tentative")</f>
        <v>3</v>
      </c>
      <c r="G279" s="12">
        <f>IFERROR(VLOOKUP(C279,t2_FR_1811!$D$1:$E$126,2,FALSE),"Pas de tentative")</f>
        <v>9.5</v>
      </c>
      <c r="H279" s="12">
        <f>IFERROR(VLOOKUP(C279,t3_FR_2511!$C$1:$E$103,3,FALSE),"Pas de tentative")</f>
        <v>9</v>
      </c>
      <c r="I279" s="12">
        <f>IFERROR(VLOOKUP(C279,t4_FR_0212!$C$1:$E$58,3,FALSE),"Pas de tentative")</f>
        <v>14</v>
      </c>
      <c r="J279" s="12">
        <f>MAX(Tableau1[[#This Row],[FR_1]],Tableau1[[#This Row],[FR_2]],Tableau1[[#This Row],[FR_3]],Tableau1[[#This Row],[FR_4]])</f>
        <v>14</v>
      </c>
      <c r="K279" s="12" t="str" cm="1">
        <f t="array" ref="K279">_xlfn.IFS(Tableau1[[#This Row],[FR]]=0,"Pas de tentative", Tableau1[[#This Row],[FR]]&lt;11,"Pas validé", Tableau1[[#This Row],[FR]]&gt;=11,"Validé")</f>
        <v>Validé</v>
      </c>
    </row>
    <row r="280" spans="1:11" ht="15.75" hidden="1" x14ac:dyDescent="0.25">
      <c r="A280" s="11" t="s">
        <v>733</v>
      </c>
      <c r="B280" s="10" t="s">
        <v>734</v>
      </c>
      <c r="C280" s="10" t="str">
        <f t="shared" si="4"/>
        <v>VINCENTWandrille</v>
      </c>
      <c r="D280" s="10" t="str">
        <f>IFERROR(VLOOKUP(C280,liste_ml!$C$1:$L$121,10,FALSE),"Pas concerné")</f>
        <v>Pas concerné</v>
      </c>
      <c r="E280" s="10" t="str" cm="1">
        <f t="array" ref="E280">_xlfn.IFS(D280="Pas concerné","Pas concerné",D280&gt;=10,"Validé",D280&lt;10,"Pas validé")</f>
        <v>Pas concerné</v>
      </c>
      <c r="F280" s="10" t="str">
        <f>IFERROR(VLOOKUP(C280,t1_FR_0411!$C$1:$E$48,3,FALSE),"Pas de tentative")</f>
        <v>Pas de tentative</v>
      </c>
      <c r="G280" s="12" t="str">
        <f>IFERROR(VLOOKUP(C280,t2_FR_1811!$D$1:$E$126,2,FALSE),"Pas de tentative")</f>
        <v>Pas de tentative</v>
      </c>
      <c r="H280" s="12" t="str">
        <f>IFERROR(VLOOKUP(C280,t3_FR_2511!$C$1:$E$103,3,FALSE),"Pas de tentative")</f>
        <v>Pas de tentative</v>
      </c>
      <c r="I280" s="12" t="str">
        <f>IFERROR(VLOOKUP(C280,t4_FR_0212!$C$1:$E$58,3,FALSE),"Pas de tentative")</f>
        <v>Pas de tentative</v>
      </c>
      <c r="J280" s="12">
        <f>MAX(Tableau1[[#This Row],[FR_1]],Tableau1[[#This Row],[FR_2]],Tableau1[[#This Row],[FR_3]],Tableau1[[#This Row],[FR_4]])</f>
        <v>0</v>
      </c>
      <c r="K280" s="12" t="str" cm="1">
        <f t="array" ref="K280">_xlfn.IFS(Tableau1[[#This Row],[FR]]=0,"Pas de tentative", Tableau1[[#This Row],[FR]]&lt;11,"Pas validé", Tableau1[[#This Row],[FR]]&gt;=11,"Validé")</f>
        <v>Pas de tentative</v>
      </c>
    </row>
    <row r="281" spans="1:11" ht="15.75" hidden="1" x14ac:dyDescent="0.25">
      <c r="A281" s="11" t="s">
        <v>735</v>
      </c>
      <c r="B281" s="10" t="s">
        <v>736</v>
      </c>
      <c r="C281" s="10" t="str">
        <f t="shared" si="4"/>
        <v>VITTABrad</v>
      </c>
      <c r="D281" s="10" t="str">
        <f>IFERROR(VLOOKUP(C281,liste_ml!$C$1:$L$121,10,FALSE),"Pas concerné")</f>
        <v>Pas concerné</v>
      </c>
      <c r="E281" s="10" t="str" cm="1">
        <f t="array" ref="E281">_xlfn.IFS(D281="Pas concerné","Pas concerné",D281&gt;=10,"Validé",D281&lt;10,"Pas validé")</f>
        <v>Pas concerné</v>
      </c>
      <c r="F281" s="10" t="str">
        <f>IFERROR(VLOOKUP(C281,t1_FR_0411!$C$1:$E$48,3,FALSE),"Pas de tentative")</f>
        <v>Pas de tentative</v>
      </c>
      <c r="G281" s="12" t="str">
        <f>IFERROR(VLOOKUP(C281,t2_FR_1811!$D$1:$E$126,2,FALSE),"Pas de tentative")</f>
        <v>Pas de tentative</v>
      </c>
      <c r="H281" s="12">
        <f>IFERROR(VLOOKUP(C281,t3_FR_2511!$C$1:$E$103,3,FALSE),"Pas de tentative")</f>
        <v>12</v>
      </c>
      <c r="I281" s="12" t="str">
        <f>IFERROR(VLOOKUP(C281,t4_FR_0212!$C$1:$E$58,3,FALSE),"Pas de tentative")</f>
        <v>Pas de tentative</v>
      </c>
      <c r="J281" s="12">
        <f>MAX(Tableau1[[#This Row],[FR_1]],Tableau1[[#This Row],[FR_2]],Tableau1[[#This Row],[FR_3]],Tableau1[[#This Row],[FR_4]])</f>
        <v>12</v>
      </c>
      <c r="K281" s="12" t="str" cm="1">
        <f t="array" ref="K281">_xlfn.IFS(Tableau1[[#This Row],[FR]]=0,"Pas de tentative", Tableau1[[#This Row],[FR]]&lt;11,"Pas validé", Tableau1[[#This Row],[FR]]&gt;=11,"Validé")</f>
        <v>Validé</v>
      </c>
    </row>
    <row r="282" spans="1:11" ht="15.75" hidden="1" x14ac:dyDescent="0.25">
      <c r="A282" s="11" t="s">
        <v>62</v>
      </c>
      <c r="B282" s="10" t="s">
        <v>61</v>
      </c>
      <c r="C282" s="10" t="str">
        <f t="shared" si="4"/>
        <v>WROLYK-LHERMITTEHugo</v>
      </c>
      <c r="D282" s="10" t="str">
        <f>IFERROR(VLOOKUP(C282,liste_ml!$C$1:$L$121,10,FALSE),"Pas concerné")</f>
        <v>Validé</v>
      </c>
      <c r="E282" s="10" t="str" cm="1">
        <f t="array" ref="E282">_xlfn.IFS(D282="Pas concerné","Pas concerné",D282&gt;=10,"Validé",D282&lt;10,"Pas validé")</f>
        <v>Validé</v>
      </c>
      <c r="F282" s="10" t="str">
        <f>IFERROR(VLOOKUP(C282,t1_FR_0411!$C$1:$E$48,3,FALSE),"Pas de tentative")</f>
        <v>Pas de tentative</v>
      </c>
      <c r="G282" s="12">
        <f>IFERROR(VLOOKUP(C282,t2_FR_1811!$D$1:$E$126,2,FALSE),"Pas de tentative")</f>
        <v>6.5</v>
      </c>
      <c r="H282" s="12">
        <f>IFERROR(VLOOKUP(C282,t3_FR_2511!$C$1:$E$103,3,FALSE),"Pas de tentative")</f>
        <v>12</v>
      </c>
      <c r="I282" s="12" t="str">
        <f>IFERROR(VLOOKUP(C282,t4_FR_0212!$C$1:$E$58,3,FALSE),"Pas de tentative")</f>
        <v>Pas de tentative</v>
      </c>
      <c r="J282" s="12">
        <f>MAX(Tableau1[[#This Row],[FR_1]],Tableau1[[#This Row],[FR_2]],Tableau1[[#This Row],[FR_3]],Tableau1[[#This Row],[FR_4]])</f>
        <v>12</v>
      </c>
      <c r="K282" s="12" t="str" cm="1">
        <f t="array" ref="K282">_xlfn.IFS(Tableau1[[#This Row],[FR]]=0,"Pas de tentative", Tableau1[[#This Row],[FR]]&lt;11,"Pas validé", Tableau1[[#This Row],[FR]]&gt;=11,"Validé")</f>
        <v>Validé</v>
      </c>
    </row>
    <row r="283" spans="1:11" ht="15.75" hidden="1" x14ac:dyDescent="0.25">
      <c r="A283" s="11" t="s">
        <v>26</v>
      </c>
      <c r="B283" s="10" t="s">
        <v>120</v>
      </c>
      <c r="C283" s="10" t="str">
        <f t="shared" si="4"/>
        <v>ZANG ATANGANAAnais</v>
      </c>
      <c r="D283" s="10" t="str">
        <f>IFERROR(VLOOKUP(C283,liste_ml!$C$1:$L$121,10,FALSE),"Pas concerné")</f>
        <v>Validé</v>
      </c>
      <c r="E283" s="10" t="str" cm="1">
        <f t="array" ref="E283">_xlfn.IFS(D283="Pas concerné","Pas concerné",D283&gt;=10,"Validé",D283&lt;10,"Pas validé")</f>
        <v>Validé</v>
      </c>
      <c r="F283" s="10" t="str">
        <f>IFERROR(VLOOKUP(C283,t1_FR_0411!$C$1:$E$48,3,FALSE),"Pas de tentative")</f>
        <v>Pas de tentative</v>
      </c>
      <c r="G283" s="12">
        <f>IFERROR(VLOOKUP(C283,t2_FR_1811!$D$1:$E$126,2,FALSE),"Pas de tentative")</f>
        <v>14</v>
      </c>
      <c r="H283" s="12" t="str">
        <f>IFERROR(VLOOKUP(C283,t3_FR_2511!$C$1:$E$103,3,FALSE),"Pas de tentative")</f>
        <v>Pas de tentative</v>
      </c>
      <c r="I283" s="12" t="str">
        <f>IFERROR(VLOOKUP(C283,t4_FR_0212!$C$1:$E$58,3,FALSE),"Pas de tentative")</f>
        <v>Pas de tentative</v>
      </c>
      <c r="J283" s="12">
        <f>MAX(Tableau1[[#This Row],[FR_1]],Tableau1[[#This Row],[FR_2]],Tableau1[[#This Row],[FR_3]],Tableau1[[#This Row],[FR_4]])</f>
        <v>14</v>
      </c>
      <c r="K283" s="12" t="str" cm="1">
        <f t="array" ref="K283">_xlfn.IFS(Tableau1[[#This Row],[FR]]=0,"Pas de tentative", Tableau1[[#This Row],[FR]]&lt;11,"Pas validé", Tableau1[[#This Row],[FR]]&gt;=11,"Validé")</f>
        <v>Validé</v>
      </c>
    </row>
    <row r="284" spans="1:11" ht="15.75" hidden="1" x14ac:dyDescent="0.25">
      <c r="A284" s="16" t="s">
        <v>737</v>
      </c>
      <c r="B284" s="17" t="s">
        <v>738</v>
      </c>
      <c r="C284" s="17" t="str">
        <f t="shared" si="4"/>
        <v>ZENAIDIAlyssa</v>
      </c>
      <c r="D284" s="10" t="str">
        <f>IFERROR(VLOOKUP(C284,liste_ml!$C$1:$L$121,10,FALSE),"Pas concerné")</f>
        <v>Pas concerné</v>
      </c>
      <c r="E284" s="10" t="str" cm="1">
        <f t="array" ref="E284">_xlfn.IFS(D284="Pas concerné","Pas concerné",D284&gt;=10,"Validé",D284&lt;10,"Pas validé")</f>
        <v>Pas concerné</v>
      </c>
      <c r="F284" s="10" t="str">
        <f>IFERROR(VLOOKUP(C284,t1_FR_0411!$C$1:$E$48,3,FALSE),"Pas de tentative")</f>
        <v>Pas de tentative</v>
      </c>
      <c r="G284" s="12" t="str">
        <f>IFERROR(VLOOKUP(C284,t2_FR_1811!$D$1:$E$126,2,FALSE),"Pas de tentative")</f>
        <v>Pas de tentative</v>
      </c>
      <c r="H284" s="12">
        <f>IFERROR(VLOOKUP(C284,t3_FR_2511!$C$1:$E$103,3,FALSE),"Pas de tentative")</f>
        <v>20</v>
      </c>
      <c r="I284" s="12" t="str">
        <f>IFERROR(VLOOKUP(C284,t4_FR_0212!$C$1:$E$58,3,FALSE),"Pas de tentative")</f>
        <v>Pas de tentative</v>
      </c>
      <c r="J284" s="12">
        <f>MAX(Tableau1[[#This Row],[FR_1]],Tableau1[[#This Row],[FR_2]],Tableau1[[#This Row],[FR_3]],Tableau1[[#This Row],[FR_4]])</f>
        <v>20</v>
      </c>
      <c r="K284" s="12" t="str" cm="1">
        <f t="array" ref="K284">_xlfn.IFS(Tableau1[[#This Row],[FR]]=0,"Pas de tentative", Tableau1[[#This Row],[FR]]&lt;11,"Pas validé", Tableau1[[#This Row],[FR]]&gt;=11,"Validé")</f>
        <v>Validé</v>
      </c>
    </row>
    <row r="290" spans="11:12" x14ac:dyDescent="0.25">
      <c r="K290" s="8" t="s">
        <v>739</v>
      </c>
      <c r="L290">
        <v>21</v>
      </c>
    </row>
    <row r="291" spans="11:12" x14ac:dyDescent="0.25">
      <c r="K291" s="8" t="s">
        <v>740</v>
      </c>
      <c r="L291">
        <f>L294-L292</f>
        <v>166</v>
      </c>
    </row>
    <row r="292" spans="11:12" x14ac:dyDescent="0.25">
      <c r="K292" s="8" t="s">
        <v>741</v>
      </c>
      <c r="L292">
        <v>117</v>
      </c>
    </row>
    <row r="293" spans="11:12" x14ac:dyDescent="0.25">
      <c r="K293" s="8" t="s">
        <v>745</v>
      </c>
      <c r="L293">
        <v>0</v>
      </c>
    </row>
    <row r="294" spans="11:12" x14ac:dyDescent="0.25">
      <c r="K294" s="8" t="s">
        <v>540</v>
      </c>
      <c r="L294">
        <v>283</v>
      </c>
    </row>
  </sheetData>
  <phoneticPr fontId="10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0AE7-B774-4CE9-82A2-EC1754272B9A}">
  <sheetPr filterMode="1">
    <tabColor theme="5" tint="0.39997558519241921"/>
  </sheetPr>
  <dimension ref="A1:G284"/>
  <sheetViews>
    <sheetView tabSelected="1" workbookViewId="0">
      <selection activeCell="F296" sqref="F296"/>
    </sheetView>
  </sheetViews>
  <sheetFormatPr baseColWidth="10" defaultRowHeight="15" x14ac:dyDescent="0.25"/>
  <cols>
    <col min="1" max="1" width="30.85546875" bestFit="1" customWidth="1"/>
    <col min="2" max="2" width="31.28515625" bestFit="1" customWidth="1"/>
    <col min="3" max="3" width="42.85546875" bestFit="1" customWidth="1"/>
    <col min="4" max="5" width="14.7109375" bestFit="1" customWidth="1"/>
    <col min="7" max="7" width="14.7109375" bestFit="1" customWidth="1"/>
  </cols>
  <sheetData>
    <row r="1" spans="1:7" ht="15.75" x14ac:dyDescent="0.25">
      <c r="A1" s="18" t="s">
        <v>1</v>
      </c>
      <c r="B1" s="18" t="s">
        <v>0</v>
      </c>
      <c r="C1" s="18" t="s">
        <v>2</v>
      </c>
      <c r="D1" s="56" t="s">
        <v>1361</v>
      </c>
      <c r="E1" s="56" t="s">
        <v>1362</v>
      </c>
      <c r="F1" s="56" t="s">
        <v>1363</v>
      </c>
      <c r="G1" s="56" t="s">
        <v>537</v>
      </c>
    </row>
    <row r="2" spans="1:7" ht="15.75" hidden="1" x14ac:dyDescent="0.25">
      <c r="A2" s="19" t="s">
        <v>548</v>
      </c>
      <c r="B2" s="19" t="s">
        <v>549</v>
      </c>
      <c r="C2" s="19" t="str">
        <f>B2&amp;A2</f>
        <v>ABADIECaroline</v>
      </c>
      <c r="D2">
        <f>IFERROR(VLOOKUP(C2,der_t1_2511!$C$1:$E$100,3,FALSE),"Pas de tentative")</f>
        <v>15.5</v>
      </c>
      <c r="E2" t="str">
        <f>IFERROR(VLOOKUP(C2,der_t2_0212!$C$1:$E$134,3,FALSE),"Pas de tentative")</f>
        <v>Pas de tentative</v>
      </c>
      <c r="F2">
        <f>MAX(D2:E2)</f>
        <v>15.5</v>
      </c>
      <c r="G2" t="str" cm="1">
        <f t="array" ref="G2">_xlfn.IFS(F2=0,"Pas de tentative", F2&lt;10,"Pas validé",F2&gt;=10,"Validé")</f>
        <v>Validé</v>
      </c>
    </row>
    <row r="3" spans="1:7" ht="15.75" hidden="1" x14ac:dyDescent="0.25">
      <c r="A3" s="10" t="s">
        <v>306</v>
      </c>
      <c r="B3" s="10" t="s">
        <v>550</v>
      </c>
      <c r="C3" s="10" t="str">
        <f t="shared" ref="C3:C66" si="0">B3&amp;A3</f>
        <v>ACKERLouis</v>
      </c>
      <c r="D3">
        <f>IFERROR(VLOOKUP(C3,der_t1_2511!$C$1:$E$100,3,FALSE),"Pas de tentative")</f>
        <v>11.75</v>
      </c>
      <c r="E3" t="str">
        <f>IFERROR(VLOOKUP(C3,der_t2_0212!$C$1:$E$134,3,FALSE),"Pas de tentative")</f>
        <v>Pas de tentative</v>
      </c>
      <c r="F3">
        <f t="shared" ref="F3:F66" si="1">MAX(D3:E3)</f>
        <v>11.75</v>
      </c>
      <c r="G3" t="str" cm="1">
        <f t="array" ref="G3">_xlfn.IFS(F3=0,"Pas de tentative", F3&lt;10,"Pas validé",F3&gt;=10,"Validé")</f>
        <v>Validé</v>
      </c>
    </row>
    <row r="4" spans="1:7" ht="15.75" hidden="1" x14ac:dyDescent="0.25">
      <c r="A4" s="19" t="s">
        <v>551</v>
      </c>
      <c r="B4" s="19" t="s">
        <v>552</v>
      </c>
      <c r="C4" s="19" t="str">
        <f t="shared" si="0"/>
        <v>ALLARTAbigaelle</v>
      </c>
      <c r="D4" t="str">
        <f>IFERROR(VLOOKUP(C4,der_t1_2511!$C$1:$E$100,3,FALSE),"Pas de tentative")</f>
        <v>Pas de tentative</v>
      </c>
      <c r="E4" t="str">
        <f>IFERROR(VLOOKUP(C4,der_t2_0212!$C$1:$E$134,3,FALSE),"Pas de tentative")</f>
        <v>Pas de tentative</v>
      </c>
      <c r="F4">
        <f t="shared" si="1"/>
        <v>0</v>
      </c>
      <c r="G4" t="str" cm="1">
        <f t="array" ref="G4">_xlfn.IFS(F4=0,"Pas de tentative", F4&lt;10,"Pas validé",F4&gt;=10,"Validé")</f>
        <v>Pas de tentative</v>
      </c>
    </row>
    <row r="5" spans="1:7" ht="15.75" hidden="1" x14ac:dyDescent="0.25">
      <c r="A5" s="10" t="s">
        <v>74</v>
      </c>
      <c r="B5" s="10" t="s">
        <v>553</v>
      </c>
      <c r="C5" s="10" t="str">
        <f t="shared" si="0"/>
        <v>ALLIZARTLucie</v>
      </c>
      <c r="D5" t="str">
        <f>IFERROR(VLOOKUP(C5,der_t1_2511!$C$1:$E$100,3,FALSE),"Pas de tentative")</f>
        <v>Pas de tentative</v>
      </c>
      <c r="E5" t="str">
        <f>IFERROR(VLOOKUP(C5,der_t2_0212!$C$1:$E$134,3,FALSE),"Pas de tentative")</f>
        <v>Pas de tentative</v>
      </c>
      <c r="F5">
        <f t="shared" si="1"/>
        <v>0</v>
      </c>
      <c r="G5" t="str" cm="1">
        <f t="array" ref="G5">_xlfn.IFS(F5=0,"Pas de tentative", F5&lt;10,"Pas validé",F5&gt;=10,"Validé")</f>
        <v>Pas de tentative</v>
      </c>
    </row>
    <row r="6" spans="1:7" ht="15.75" hidden="1" x14ac:dyDescent="0.25">
      <c r="A6" s="19" t="s">
        <v>74</v>
      </c>
      <c r="B6" s="19" t="s">
        <v>194</v>
      </c>
      <c r="C6" s="19" t="str">
        <f t="shared" si="0"/>
        <v>AMORYLucie</v>
      </c>
      <c r="D6" t="str">
        <f>IFERROR(VLOOKUP(C6,der_t1_2511!$C$1:$E$100,3,FALSE),"Pas de tentative")</f>
        <v>Pas de tentative</v>
      </c>
      <c r="E6">
        <f>IFERROR(VLOOKUP(C6,der_t2_0212!$C$1:$E$134,3,FALSE),"Pas de tentative")</f>
        <v>5</v>
      </c>
      <c r="F6">
        <f t="shared" si="1"/>
        <v>5</v>
      </c>
      <c r="G6" t="str" cm="1">
        <f t="array" ref="G6">_xlfn.IFS(F6=0,"Pas de tentative", F6&lt;10,"Pas validé",F6&gt;=10,"Validé")</f>
        <v>Pas validé</v>
      </c>
    </row>
    <row r="7" spans="1:7" ht="15.75" hidden="1" x14ac:dyDescent="0.25">
      <c r="A7" s="10" t="s">
        <v>264</v>
      </c>
      <c r="B7" s="10" t="s">
        <v>263</v>
      </c>
      <c r="C7" s="10" t="str">
        <f t="shared" si="0"/>
        <v>ANSARTJulie</v>
      </c>
      <c r="D7">
        <f>IFERROR(VLOOKUP(C7,der_t1_2511!$C$1:$E$100,3,FALSE),"Pas de tentative")</f>
        <v>10.25</v>
      </c>
      <c r="E7" t="str">
        <f>IFERROR(VLOOKUP(C7,der_t2_0212!$C$1:$E$134,3,FALSE),"Pas de tentative")</f>
        <v>Pas de tentative</v>
      </c>
      <c r="F7">
        <f t="shared" si="1"/>
        <v>10.25</v>
      </c>
      <c r="G7" t="str" cm="1">
        <f t="array" ref="G7">_xlfn.IFS(F7=0,"Pas de tentative", F7&lt;10,"Pas validé",F7&gt;=10,"Validé")</f>
        <v>Validé</v>
      </c>
    </row>
    <row r="8" spans="1:7" ht="15.75" hidden="1" x14ac:dyDescent="0.25">
      <c r="A8" s="19" t="s">
        <v>15</v>
      </c>
      <c r="B8" s="19" t="s">
        <v>554</v>
      </c>
      <c r="C8" s="19" t="str">
        <f t="shared" si="0"/>
        <v>ANTY-MANIERRobin</v>
      </c>
      <c r="D8">
        <f>IFERROR(VLOOKUP(C8,der_t1_2511!$C$1:$E$100,3,FALSE),"Pas de tentative")</f>
        <v>17</v>
      </c>
      <c r="E8" t="str">
        <f>IFERROR(VLOOKUP(C8,der_t2_0212!$C$1:$E$134,3,FALSE),"Pas de tentative")</f>
        <v>Pas de tentative</v>
      </c>
      <c r="F8">
        <f t="shared" si="1"/>
        <v>17</v>
      </c>
      <c r="G8" t="str" cm="1">
        <f t="array" ref="G8">_xlfn.IFS(F8=0,"Pas de tentative", F8&lt;10,"Pas validé",F8&gt;=10,"Validé")</f>
        <v>Validé</v>
      </c>
    </row>
    <row r="9" spans="1:7" ht="15.75" hidden="1" x14ac:dyDescent="0.25">
      <c r="A9" s="10" t="s">
        <v>478</v>
      </c>
      <c r="B9" s="10" t="s">
        <v>555</v>
      </c>
      <c r="C9" s="10" t="str">
        <f t="shared" si="0"/>
        <v>ARGAILLOTNicolas</v>
      </c>
      <c r="D9">
        <f>IFERROR(VLOOKUP(C9,der_t1_2511!$C$1:$E$100,3,FALSE),"Pas de tentative")</f>
        <v>15</v>
      </c>
      <c r="E9" t="str">
        <f>IFERROR(VLOOKUP(C9,der_t2_0212!$C$1:$E$134,3,FALSE),"Pas de tentative")</f>
        <v>Pas de tentative</v>
      </c>
      <c r="F9">
        <f t="shared" si="1"/>
        <v>15</v>
      </c>
      <c r="G9" t="str" cm="1">
        <f t="array" ref="G9">_xlfn.IFS(F9=0,"Pas de tentative", F9&lt;10,"Pas validé",F9&gt;=10,"Validé")</f>
        <v>Validé</v>
      </c>
    </row>
    <row r="10" spans="1:7" ht="15.75" hidden="1" x14ac:dyDescent="0.25">
      <c r="A10" s="19" t="s">
        <v>292</v>
      </c>
      <c r="B10" s="19" t="s">
        <v>291</v>
      </c>
      <c r="C10" s="19" t="str">
        <f t="shared" si="0"/>
        <v>ARNOULTEsteban</v>
      </c>
      <c r="D10" t="str">
        <f>IFERROR(VLOOKUP(C10,der_t1_2511!$C$1:$E$100,3,FALSE),"Pas de tentative")</f>
        <v>Pas de tentative</v>
      </c>
      <c r="E10" t="str">
        <f>IFERROR(VLOOKUP(C10,der_t2_0212!$C$1:$E$134,3,FALSE),"Pas de tentative")</f>
        <v>Pas de tentative</v>
      </c>
      <c r="F10">
        <f t="shared" si="1"/>
        <v>0</v>
      </c>
      <c r="G10" t="str" cm="1">
        <f t="array" ref="G10">_xlfn.IFS(F10=0,"Pas de tentative", F10&lt;10,"Pas validé",F10&gt;=10,"Validé")</f>
        <v>Pas de tentative</v>
      </c>
    </row>
    <row r="11" spans="1:7" ht="15.75" hidden="1" x14ac:dyDescent="0.25">
      <c r="A11" s="10" t="s">
        <v>74</v>
      </c>
      <c r="B11" s="10" t="s">
        <v>556</v>
      </c>
      <c r="C11" s="10" t="str">
        <f t="shared" si="0"/>
        <v>AUBERTLucie</v>
      </c>
      <c r="D11" t="str">
        <f>IFERROR(VLOOKUP(C11,der_t1_2511!$C$1:$E$100,3,FALSE),"Pas de tentative")</f>
        <v>Pas de tentative</v>
      </c>
      <c r="E11">
        <f>IFERROR(VLOOKUP(C11,der_t2_0212!$C$1:$E$134,3,FALSE),"Pas de tentative")</f>
        <v>5</v>
      </c>
      <c r="F11">
        <f t="shared" si="1"/>
        <v>5</v>
      </c>
      <c r="G11" t="str" cm="1">
        <f t="array" ref="G11">_xlfn.IFS(F11=0,"Pas de tentative", F11&lt;10,"Pas validé",F11&gt;=10,"Validé")</f>
        <v>Pas validé</v>
      </c>
    </row>
    <row r="12" spans="1:7" ht="15.75" hidden="1" x14ac:dyDescent="0.25">
      <c r="A12" s="19" t="s">
        <v>557</v>
      </c>
      <c r="B12" s="19" t="s">
        <v>558</v>
      </c>
      <c r="C12" s="19" t="str">
        <f t="shared" si="0"/>
        <v>AUJARDNathan</v>
      </c>
      <c r="D12" t="str">
        <f>IFERROR(VLOOKUP(C12,der_t1_2511!$C$1:$E$100,3,FALSE),"Pas de tentative")</f>
        <v>Pas de tentative</v>
      </c>
      <c r="E12">
        <f>IFERROR(VLOOKUP(C12,der_t2_0212!$C$1:$E$134,3,FALSE),"Pas de tentative")</f>
        <v>10.5</v>
      </c>
      <c r="F12">
        <f t="shared" si="1"/>
        <v>10.5</v>
      </c>
      <c r="G12" t="str" cm="1">
        <f t="array" ref="G12">_xlfn.IFS(F12=0,"Pas de tentative", F12&lt;10,"Pas validé",F12&gt;=10,"Validé")</f>
        <v>Validé</v>
      </c>
    </row>
    <row r="13" spans="1:7" ht="15.75" hidden="1" x14ac:dyDescent="0.25">
      <c r="A13" s="10" t="s">
        <v>408</v>
      </c>
      <c r="B13" s="10" t="s">
        <v>407</v>
      </c>
      <c r="C13" s="10" t="str">
        <f t="shared" si="0"/>
        <v>BAILLETJeremy</v>
      </c>
      <c r="D13" t="str">
        <f>IFERROR(VLOOKUP(C13,der_t1_2511!$C$1:$E$100,3,FALSE),"Pas de tentative")</f>
        <v>Pas de tentative</v>
      </c>
      <c r="E13">
        <f>IFERROR(VLOOKUP(C13,der_t2_0212!$C$1:$E$134,3,FALSE),"Pas de tentative")</f>
        <v>12.5</v>
      </c>
      <c r="F13">
        <f t="shared" si="1"/>
        <v>12.5</v>
      </c>
      <c r="G13" t="str" cm="1">
        <f t="array" ref="G13">_xlfn.IFS(F13=0,"Pas de tentative", F13&lt;10,"Pas validé",F13&gt;=10,"Validé")</f>
        <v>Validé</v>
      </c>
    </row>
    <row r="14" spans="1:7" ht="15.75" hidden="1" x14ac:dyDescent="0.25">
      <c r="A14" s="19" t="s">
        <v>77</v>
      </c>
      <c r="B14" s="19" t="s">
        <v>244</v>
      </c>
      <c r="C14" s="19" t="str">
        <f t="shared" si="0"/>
        <v>BAILLIAJuliette</v>
      </c>
      <c r="D14" t="str">
        <f>IFERROR(VLOOKUP(C14,der_t1_2511!$C$1:$E$100,3,FALSE),"Pas de tentative")</f>
        <v>Pas de tentative</v>
      </c>
      <c r="E14">
        <f>IFERROR(VLOOKUP(C14,der_t2_0212!$C$1:$E$134,3,FALSE),"Pas de tentative")</f>
        <v>17</v>
      </c>
      <c r="F14">
        <f t="shared" si="1"/>
        <v>17</v>
      </c>
      <c r="G14" t="str" cm="1">
        <f t="array" ref="G14">_xlfn.IFS(F14=0,"Pas de tentative", F14&lt;10,"Pas validé",F14&gt;=10,"Validé")</f>
        <v>Validé</v>
      </c>
    </row>
    <row r="15" spans="1:7" ht="15.75" hidden="1" x14ac:dyDescent="0.25">
      <c r="A15" s="10" t="s">
        <v>22</v>
      </c>
      <c r="B15" s="10" t="s">
        <v>199</v>
      </c>
      <c r="C15" s="10" t="str">
        <f t="shared" si="0"/>
        <v>BARABEAntoine</v>
      </c>
      <c r="D15">
        <f>IFERROR(VLOOKUP(C15,der_t1_2511!$C$1:$E$100,3,FALSE),"Pas de tentative")</f>
        <v>12.5</v>
      </c>
      <c r="E15" t="str">
        <f>IFERROR(VLOOKUP(C15,der_t2_0212!$C$1:$E$134,3,FALSE),"Pas de tentative")</f>
        <v>Pas de tentative</v>
      </c>
      <c r="F15">
        <f t="shared" si="1"/>
        <v>12.5</v>
      </c>
      <c r="G15" t="str" cm="1">
        <f t="array" ref="G15">_xlfn.IFS(F15=0,"Pas de tentative", F15&lt;10,"Pas validé",F15&gt;=10,"Validé")</f>
        <v>Validé</v>
      </c>
    </row>
    <row r="16" spans="1:7" ht="15.75" hidden="1" x14ac:dyDescent="0.25">
      <c r="A16" s="19" t="s">
        <v>559</v>
      </c>
      <c r="B16" s="19" t="s">
        <v>560</v>
      </c>
      <c r="C16" s="19" t="str">
        <f t="shared" si="0"/>
        <v>BARBIEREliot</v>
      </c>
      <c r="D16" t="str">
        <f>IFERROR(VLOOKUP(C16,der_t1_2511!$C$1:$E$100,3,FALSE),"Pas de tentative")</f>
        <v>Pas de tentative</v>
      </c>
      <c r="E16">
        <f>IFERROR(VLOOKUP(C16,der_t2_0212!$C$1:$E$134,3,FALSE),"Pas de tentative")</f>
        <v>15.5</v>
      </c>
      <c r="F16">
        <f t="shared" si="1"/>
        <v>15.5</v>
      </c>
      <c r="G16" t="str" cm="1">
        <f t="array" ref="G16">_xlfn.IFS(F16=0,"Pas de tentative", F16&lt;10,"Pas validé",F16&gt;=10,"Validé")</f>
        <v>Validé</v>
      </c>
    </row>
    <row r="17" spans="1:7" ht="15.75" hidden="1" x14ac:dyDescent="0.25">
      <c r="A17" s="10" t="s">
        <v>561</v>
      </c>
      <c r="B17" s="10" t="s">
        <v>562</v>
      </c>
      <c r="C17" s="10" t="str">
        <f t="shared" si="0"/>
        <v>BARDINFelicie</v>
      </c>
      <c r="D17">
        <f>IFERROR(VLOOKUP(C17,der_t1_2511!$C$1:$E$100,3,FALSE),"Pas de tentative")</f>
        <v>9.5</v>
      </c>
      <c r="E17">
        <f>IFERROR(VLOOKUP(C17,der_t2_0212!$C$1:$E$134,3,FALSE),"Pas de tentative")</f>
        <v>5.25</v>
      </c>
      <c r="F17">
        <f t="shared" si="1"/>
        <v>9.5</v>
      </c>
      <c r="G17" t="str" cm="1">
        <f t="array" ref="G17">_xlfn.IFS(F17=0,"Pas de tentative", F17&lt;10,"Pas validé",F17&gt;=10,"Validé")</f>
        <v>Pas validé</v>
      </c>
    </row>
    <row r="18" spans="1:7" ht="15.75" hidden="1" x14ac:dyDescent="0.25">
      <c r="A18" s="19" t="s">
        <v>146</v>
      </c>
      <c r="B18" s="19" t="s">
        <v>562</v>
      </c>
      <c r="C18" s="19" t="str">
        <f t="shared" si="0"/>
        <v>BARDINMaxime</v>
      </c>
      <c r="D18">
        <f>IFERROR(VLOOKUP(C18,der_t1_2511!$C$1:$E$100,3,FALSE),"Pas de tentative")</f>
        <v>17</v>
      </c>
      <c r="E18" t="str">
        <f>IFERROR(VLOOKUP(C18,der_t2_0212!$C$1:$E$134,3,FALSE),"Pas de tentative")</f>
        <v>Pas de tentative</v>
      </c>
      <c r="F18">
        <f t="shared" si="1"/>
        <v>17</v>
      </c>
      <c r="G18" t="str" cm="1">
        <f t="array" ref="G18">_xlfn.IFS(F18=0,"Pas de tentative", F18&lt;10,"Pas validé",F18&gt;=10,"Validé")</f>
        <v>Validé</v>
      </c>
    </row>
    <row r="19" spans="1:7" ht="15.75" hidden="1" x14ac:dyDescent="0.25">
      <c r="A19" s="10" t="s">
        <v>181</v>
      </c>
      <c r="B19" s="10" t="s">
        <v>563</v>
      </c>
      <c r="C19" s="10" t="str">
        <f t="shared" si="0"/>
        <v>BEAUDUCGregoire</v>
      </c>
      <c r="D19" t="str">
        <f>IFERROR(VLOOKUP(C19,der_t1_2511!$C$1:$E$100,3,FALSE),"Pas de tentative")</f>
        <v>Pas de tentative</v>
      </c>
      <c r="E19">
        <f>IFERROR(VLOOKUP(C19,der_t2_0212!$C$1:$E$134,3,FALSE),"Pas de tentative")</f>
        <v>12.5</v>
      </c>
      <c r="F19">
        <f t="shared" si="1"/>
        <v>12.5</v>
      </c>
      <c r="G19" t="str" cm="1">
        <f t="array" ref="G19">_xlfn.IFS(F19=0,"Pas de tentative", F19&lt;10,"Pas validé",F19&gt;=10,"Validé")</f>
        <v>Validé</v>
      </c>
    </row>
    <row r="20" spans="1:7" ht="15.75" hidden="1" x14ac:dyDescent="0.25">
      <c r="A20" s="19" t="s">
        <v>564</v>
      </c>
      <c r="B20" s="19" t="s">
        <v>565</v>
      </c>
      <c r="C20" s="19" t="str">
        <f t="shared" si="0"/>
        <v>BEAUFILSAntonin</v>
      </c>
      <c r="D20">
        <f>IFERROR(VLOOKUP(C20,der_t1_2511!$C$1:$E$100,3,FALSE),"Pas de tentative")</f>
        <v>6.25</v>
      </c>
      <c r="E20">
        <f>IFERROR(VLOOKUP(C20,der_t2_0212!$C$1:$E$134,3,FALSE),"Pas de tentative")</f>
        <v>17</v>
      </c>
      <c r="F20">
        <f t="shared" si="1"/>
        <v>17</v>
      </c>
      <c r="G20" t="str" cm="1">
        <f t="array" ref="G20">_xlfn.IFS(F20=0,"Pas de tentative", F20&lt;10,"Pas validé",F20&gt;=10,"Validé")</f>
        <v>Validé</v>
      </c>
    </row>
    <row r="21" spans="1:7" ht="15.75" hidden="1" x14ac:dyDescent="0.25">
      <c r="A21" s="10" t="s">
        <v>214</v>
      </c>
      <c r="B21" s="10" t="s">
        <v>213</v>
      </c>
      <c r="C21" s="10" t="str">
        <f t="shared" si="0"/>
        <v>BEJANINCharles</v>
      </c>
      <c r="D21">
        <f>IFERROR(VLOOKUP(C21,der_t1_2511!$C$1:$E$100,3,FALSE),"Pas de tentative")</f>
        <v>12.25</v>
      </c>
      <c r="E21" t="str">
        <f>IFERROR(VLOOKUP(C21,der_t2_0212!$C$1:$E$134,3,FALSE),"Pas de tentative")</f>
        <v>Pas de tentative</v>
      </c>
      <c r="F21">
        <f t="shared" si="1"/>
        <v>12.25</v>
      </c>
      <c r="G21" t="str" cm="1">
        <f t="array" ref="G21">_xlfn.IFS(F21=0,"Pas de tentative", F21&lt;10,"Pas validé",F21&gt;=10,"Validé")</f>
        <v>Validé</v>
      </c>
    </row>
    <row r="22" spans="1:7" ht="15.75" hidden="1" x14ac:dyDescent="0.25">
      <c r="A22" s="19" t="s">
        <v>267</v>
      </c>
      <c r="B22" s="19" t="s">
        <v>266</v>
      </c>
      <c r="C22" s="19" t="str">
        <f t="shared" si="0"/>
        <v>BENATTOUMASara</v>
      </c>
      <c r="D22" t="str">
        <f>IFERROR(VLOOKUP(C22,der_t1_2511!$C$1:$E$100,3,FALSE),"Pas de tentative")</f>
        <v>Pas de tentative</v>
      </c>
      <c r="E22">
        <f>IFERROR(VLOOKUP(C22,der_t2_0212!$C$1:$E$134,3,FALSE),"Pas de tentative")</f>
        <v>7</v>
      </c>
      <c r="F22">
        <f t="shared" si="1"/>
        <v>7</v>
      </c>
      <c r="G22" t="str" cm="1">
        <f t="array" ref="G22">_xlfn.IFS(F22=0,"Pas de tentative", F22&lt;10,"Pas validé",F22&gt;=10,"Validé")</f>
        <v>Pas validé</v>
      </c>
    </row>
    <row r="23" spans="1:7" ht="15.75" hidden="1" x14ac:dyDescent="0.25">
      <c r="A23" s="10" t="s">
        <v>256</v>
      </c>
      <c r="B23" s="10" t="s">
        <v>566</v>
      </c>
      <c r="C23" s="10" t="str">
        <f t="shared" si="0"/>
        <v>BERTEAUThomas</v>
      </c>
      <c r="D23" t="str">
        <f>IFERROR(VLOOKUP(C23,der_t1_2511!$C$1:$E$100,3,FALSE),"Pas de tentative")</f>
        <v>Pas de tentative</v>
      </c>
      <c r="E23">
        <f>IFERROR(VLOOKUP(C23,der_t2_0212!$C$1:$E$134,3,FALSE),"Pas de tentative")</f>
        <v>7</v>
      </c>
      <c r="F23">
        <f t="shared" si="1"/>
        <v>7</v>
      </c>
      <c r="G23" t="str" cm="1">
        <f t="array" ref="G23">_xlfn.IFS(F23=0,"Pas de tentative", F23&lt;10,"Pas validé",F23&gt;=10,"Validé")</f>
        <v>Pas validé</v>
      </c>
    </row>
    <row r="24" spans="1:7" ht="15.75" hidden="1" x14ac:dyDescent="0.25">
      <c r="A24" s="19" t="s">
        <v>22</v>
      </c>
      <c r="B24" s="19" t="s">
        <v>218</v>
      </c>
      <c r="C24" s="19" t="str">
        <f t="shared" si="0"/>
        <v>BERTHELINAntoine</v>
      </c>
      <c r="D24" t="str">
        <f>IFERROR(VLOOKUP(C24,der_t1_2511!$C$1:$E$100,3,FALSE),"Pas de tentative")</f>
        <v>Pas de tentative</v>
      </c>
      <c r="E24" t="str">
        <f>IFERROR(VLOOKUP(C24,der_t2_0212!$C$1:$E$134,3,FALSE),"Pas de tentative")</f>
        <v>Pas de tentative</v>
      </c>
      <c r="F24">
        <f t="shared" si="1"/>
        <v>0</v>
      </c>
      <c r="G24" t="str" cm="1">
        <f t="array" ref="G24">_xlfn.IFS(F24=0,"Pas de tentative", F24&lt;10,"Pas validé",F24&gt;=10,"Validé")</f>
        <v>Pas de tentative</v>
      </c>
    </row>
    <row r="25" spans="1:7" ht="15.75" hidden="1" x14ac:dyDescent="0.25">
      <c r="A25" s="10" t="s">
        <v>286</v>
      </c>
      <c r="B25" s="10" t="s">
        <v>567</v>
      </c>
      <c r="C25" s="10" t="str">
        <f t="shared" si="0"/>
        <v>BLANCHARDMartin</v>
      </c>
      <c r="D25">
        <f>IFERROR(VLOOKUP(C25,der_t1_2511!$C$1:$E$100,3,FALSE),"Pas de tentative")</f>
        <v>17.5</v>
      </c>
      <c r="E25" t="str">
        <f>IFERROR(VLOOKUP(C25,der_t2_0212!$C$1:$E$134,3,FALSE),"Pas de tentative")</f>
        <v>Pas de tentative</v>
      </c>
      <c r="F25">
        <f t="shared" si="1"/>
        <v>17.5</v>
      </c>
      <c r="G25" t="str" cm="1">
        <f t="array" ref="G25">_xlfn.IFS(F25=0,"Pas de tentative", F25&lt;10,"Pas validé",F25&gt;=10,"Validé")</f>
        <v>Validé</v>
      </c>
    </row>
    <row r="26" spans="1:7" ht="15.75" hidden="1" x14ac:dyDescent="0.25">
      <c r="A26" s="19" t="s">
        <v>156</v>
      </c>
      <c r="B26" s="19" t="s">
        <v>568</v>
      </c>
      <c r="C26" s="19" t="str">
        <f t="shared" si="0"/>
        <v>BOEHLEREnzo</v>
      </c>
      <c r="D26" t="str">
        <f>IFERROR(VLOOKUP(C26,der_t1_2511!$C$1:$E$100,3,FALSE),"Pas de tentative")</f>
        <v>Pas de tentative</v>
      </c>
      <c r="E26" t="str">
        <f>IFERROR(VLOOKUP(C26,der_t2_0212!$C$1:$E$134,3,FALSE),"Pas de tentative")</f>
        <v>Pas de tentative</v>
      </c>
      <c r="F26">
        <f t="shared" si="1"/>
        <v>0</v>
      </c>
      <c r="G26" t="str" cm="1">
        <f t="array" ref="G26">_xlfn.IFS(F26=0,"Pas de tentative", F26&lt;10,"Pas validé",F26&gt;=10,"Validé")</f>
        <v>Pas de tentative</v>
      </c>
    </row>
    <row r="27" spans="1:7" ht="15.75" hidden="1" x14ac:dyDescent="0.25">
      <c r="A27" s="10" t="s">
        <v>229</v>
      </c>
      <c r="B27" s="10" t="s">
        <v>480</v>
      </c>
      <c r="C27" s="10" t="str">
        <f t="shared" si="0"/>
        <v>BONNEFOYLou</v>
      </c>
      <c r="D27">
        <f>IFERROR(VLOOKUP(C27,der_t1_2511!$C$1:$E$100,3,FALSE),"Pas de tentative")</f>
        <v>17.75</v>
      </c>
      <c r="E27" t="str">
        <f>IFERROR(VLOOKUP(C27,der_t2_0212!$C$1:$E$134,3,FALSE),"Pas de tentative")</f>
        <v>Pas de tentative</v>
      </c>
      <c r="F27">
        <f t="shared" si="1"/>
        <v>17.75</v>
      </c>
      <c r="G27" t="str" cm="1">
        <f t="array" ref="G27">_xlfn.IFS(F27=0,"Pas de tentative", F27&lt;10,"Pas validé",F27&gt;=10,"Validé")</f>
        <v>Validé</v>
      </c>
    </row>
    <row r="28" spans="1:7" ht="15.75" hidden="1" x14ac:dyDescent="0.25">
      <c r="A28" s="19" t="s">
        <v>326</v>
      </c>
      <c r="B28" s="19" t="s">
        <v>325</v>
      </c>
      <c r="C28" s="19" t="str">
        <f t="shared" si="0"/>
        <v>BOSTYNMaewan</v>
      </c>
      <c r="D28" t="str">
        <f>IFERROR(VLOOKUP(C28,der_t1_2511!$C$1:$E$100,3,FALSE),"Pas de tentative")</f>
        <v>Pas de tentative</v>
      </c>
      <c r="E28">
        <f>IFERROR(VLOOKUP(C28,der_t2_0212!$C$1:$E$134,3,FALSE),"Pas de tentative")</f>
        <v>8</v>
      </c>
      <c r="F28">
        <f t="shared" si="1"/>
        <v>8</v>
      </c>
      <c r="G28" t="str" cm="1">
        <f t="array" ref="G28">_xlfn.IFS(F28=0,"Pas de tentative", F28&lt;10,"Pas validé",F28&gt;=10,"Validé")</f>
        <v>Pas validé</v>
      </c>
    </row>
    <row r="29" spans="1:7" ht="15.75" hidden="1" x14ac:dyDescent="0.25">
      <c r="A29" s="10" t="s">
        <v>306</v>
      </c>
      <c r="B29" s="10" t="s">
        <v>461</v>
      </c>
      <c r="C29" s="10" t="str">
        <f t="shared" si="0"/>
        <v>BOUDETLouis</v>
      </c>
      <c r="D29">
        <f>IFERROR(VLOOKUP(C29,der_t1_2511!$C$1:$E$100,3,FALSE),"Pas de tentative")</f>
        <v>17</v>
      </c>
      <c r="E29" t="str">
        <f>IFERROR(VLOOKUP(C29,der_t2_0212!$C$1:$E$134,3,FALSE),"Pas de tentative")</f>
        <v>Pas de tentative</v>
      </c>
      <c r="F29">
        <f t="shared" si="1"/>
        <v>17</v>
      </c>
      <c r="G29" t="str" cm="1">
        <f t="array" ref="G29">_xlfn.IFS(F29=0,"Pas de tentative", F29&lt;10,"Pas validé",F29&gt;=10,"Validé")</f>
        <v>Validé</v>
      </c>
    </row>
    <row r="30" spans="1:7" ht="15.75" hidden="1" x14ac:dyDescent="0.25">
      <c r="A30" s="19" t="s">
        <v>569</v>
      </c>
      <c r="B30" s="19" t="s">
        <v>570</v>
      </c>
      <c r="C30" s="19" t="str">
        <f t="shared" si="0"/>
        <v>BOURDON-MERLINEmmie</v>
      </c>
      <c r="D30" t="str">
        <f>IFERROR(VLOOKUP(C30,der_t1_2511!$C$1:$E$100,3,FALSE),"Pas de tentative")</f>
        <v>Pas de tentative</v>
      </c>
      <c r="E30" t="str">
        <f>IFERROR(VLOOKUP(C30,der_t2_0212!$C$1:$E$134,3,FALSE),"Pas de tentative")</f>
        <v>Pas de tentative</v>
      </c>
      <c r="F30">
        <f t="shared" si="1"/>
        <v>0</v>
      </c>
      <c r="G30" t="str" cm="1">
        <f t="array" ref="G30">_xlfn.IFS(F30=0,"Pas de tentative", F30&lt;10,"Pas validé",F30&gt;=10,"Validé")</f>
        <v>Pas de tentative</v>
      </c>
    </row>
    <row r="31" spans="1:7" ht="15.75" hidden="1" x14ac:dyDescent="0.25">
      <c r="A31" s="10" t="s">
        <v>62</v>
      </c>
      <c r="B31" s="10" t="s">
        <v>376</v>
      </c>
      <c r="C31" s="10" t="str">
        <f t="shared" si="0"/>
        <v>BOUTILLIERHugo</v>
      </c>
      <c r="D31" t="str">
        <f>IFERROR(VLOOKUP(C31,der_t1_2511!$C$1:$E$100,3,FALSE),"Pas de tentative")</f>
        <v>Pas de tentative</v>
      </c>
      <c r="E31">
        <f>IFERROR(VLOOKUP(C31,der_t2_0212!$C$1:$E$134,3,FALSE),"Pas de tentative")</f>
        <v>2.5</v>
      </c>
      <c r="F31">
        <f t="shared" si="1"/>
        <v>2.5</v>
      </c>
      <c r="G31" t="str" cm="1">
        <f t="array" ref="G31">_xlfn.IFS(F31=0,"Pas de tentative", F31&lt;10,"Pas validé",F31&gt;=10,"Validé")</f>
        <v>Pas validé</v>
      </c>
    </row>
    <row r="32" spans="1:7" ht="15.75" hidden="1" x14ac:dyDescent="0.25">
      <c r="A32" s="19" t="s">
        <v>453</v>
      </c>
      <c r="B32" s="19" t="s">
        <v>452</v>
      </c>
      <c r="C32" s="19" t="str">
        <f t="shared" si="0"/>
        <v>BRACQMargot</v>
      </c>
      <c r="D32" t="str">
        <f>IFERROR(VLOOKUP(C32,der_t1_2511!$C$1:$E$100,3,FALSE),"Pas de tentative")</f>
        <v>Pas de tentative</v>
      </c>
      <c r="E32">
        <f>IFERROR(VLOOKUP(C32,der_t2_0212!$C$1:$E$134,3,FALSE),"Pas de tentative")</f>
        <v>20</v>
      </c>
      <c r="F32">
        <f t="shared" si="1"/>
        <v>20</v>
      </c>
      <c r="G32" t="str" cm="1">
        <f t="array" ref="G32">_xlfn.IFS(F32=0,"Pas de tentative", F32&lt;10,"Pas validé",F32&gt;=10,"Validé")</f>
        <v>Validé</v>
      </c>
    </row>
    <row r="33" spans="1:7" ht="15.75" hidden="1" x14ac:dyDescent="0.25">
      <c r="A33" s="10" t="s">
        <v>571</v>
      </c>
      <c r="B33" s="10" t="s">
        <v>572</v>
      </c>
      <c r="C33" s="10" t="str">
        <f t="shared" si="0"/>
        <v>BROUDICTitouan</v>
      </c>
      <c r="D33">
        <f>IFERROR(VLOOKUP(C33,der_t1_2511!$C$1:$E$100,3,FALSE),"Pas de tentative")</f>
        <v>17.75</v>
      </c>
      <c r="E33" t="str">
        <f>IFERROR(VLOOKUP(C33,der_t2_0212!$C$1:$E$134,3,FALSE),"Pas de tentative")</f>
        <v>Pas de tentative</v>
      </c>
      <c r="F33">
        <f t="shared" si="1"/>
        <v>17.75</v>
      </c>
      <c r="G33" t="str" cm="1">
        <f t="array" ref="G33">_xlfn.IFS(F33=0,"Pas de tentative", F33&lt;10,"Pas validé",F33&gt;=10,"Validé")</f>
        <v>Validé</v>
      </c>
    </row>
    <row r="34" spans="1:7" ht="15.75" hidden="1" x14ac:dyDescent="0.25">
      <c r="A34" s="19" t="s">
        <v>506</v>
      </c>
      <c r="B34" s="19" t="s">
        <v>505</v>
      </c>
      <c r="C34" s="19" t="str">
        <f t="shared" si="0"/>
        <v>BRUCHETMathilde</v>
      </c>
      <c r="D34">
        <f>IFERROR(VLOOKUP(C34,der_t1_2511!$C$1:$E$100,3,FALSE),"Pas de tentative")</f>
        <v>10.25</v>
      </c>
      <c r="E34" t="str">
        <f>IFERROR(VLOOKUP(C34,der_t2_0212!$C$1:$E$134,3,FALSE),"Pas de tentative")</f>
        <v>Pas de tentative</v>
      </c>
      <c r="F34">
        <f t="shared" si="1"/>
        <v>10.25</v>
      </c>
      <c r="G34" t="str" cm="1">
        <f t="array" ref="G34">_xlfn.IFS(F34=0,"Pas de tentative", F34&lt;10,"Pas validé",F34&gt;=10,"Validé")</f>
        <v>Validé</v>
      </c>
    </row>
    <row r="35" spans="1:7" ht="15.75" hidden="1" x14ac:dyDescent="0.25">
      <c r="A35" s="10" t="s">
        <v>573</v>
      </c>
      <c r="B35" s="10" t="s">
        <v>574</v>
      </c>
      <c r="C35" s="10" t="str">
        <f t="shared" si="0"/>
        <v>CABOCHEElie</v>
      </c>
      <c r="D35">
        <f>IFERROR(VLOOKUP(C35,der_t1_2511!$C$1:$E$100,3,FALSE),"Pas de tentative")</f>
        <v>10</v>
      </c>
      <c r="E35" t="str">
        <f>IFERROR(VLOOKUP(C35,der_t2_0212!$C$1:$E$134,3,FALSE),"Pas de tentative")</f>
        <v>Pas de tentative</v>
      </c>
      <c r="F35">
        <f t="shared" si="1"/>
        <v>10</v>
      </c>
      <c r="G35" t="str" cm="1">
        <f t="array" ref="G35">_xlfn.IFS(F35=0,"Pas de tentative", F35&lt;10,"Pas validé",F35&gt;=10,"Validé")</f>
        <v>Validé</v>
      </c>
    </row>
    <row r="36" spans="1:7" ht="15.75" hidden="1" x14ac:dyDescent="0.25">
      <c r="A36" s="19" t="s">
        <v>137</v>
      </c>
      <c r="B36" s="19" t="s">
        <v>575</v>
      </c>
      <c r="C36" s="19" t="str">
        <f t="shared" si="0"/>
        <v>CANLERBaptiste</v>
      </c>
      <c r="D36" t="str">
        <f>IFERROR(VLOOKUP(C36,der_t1_2511!$C$1:$E$100,3,FALSE),"Pas de tentative")</f>
        <v>Pas de tentative</v>
      </c>
      <c r="E36">
        <f>IFERROR(VLOOKUP(C36,der_t2_0212!$C$1:$E$134,3,FALSE),"Pas de tentative")</f>
        <v>11.5</v>
      </c>
      <c r="F36">
        <f t="shared" si="1"/>
        <v>11.5</v>
      </c>
      <c r="G36" t="str" cm="1">
        <f t="array" ref="G36">_xlfn.IFS(F36=0,"Pas de tentative", F36&lt;10,"Pas validé",F36&gt;=10,"Validé")</f>
        <v>Validé</v>
      </c>
    </row>
    <row r="37" spans="1:7" ht="15.75" hidden="1" x14ac:dyDescent="0.25">
      <c r="A37" s="10" t="s">
        <v>62</v>
      </c>
      <c r="B37" s="10" t="s">
        <v>240</v>
      </c>
      <c r="C37" s="10" t="str">
        <f t="shared" si="0"/>
        <v>CARETTEHugo</v>
      </c>
      <c r="D37" t="str">
        <f>IFERROR(VLOOKUP(C37,der_t1_2511!$C$1:$E$100,3,FALSE),"Pas de tentative")</f>
        <v>Pas de tentative</v>
      </c>
      <c r="E37" t="str">
        <f>IFERROR(VLOOKUP(C37,der_t2_0212!$C$1:$E$134,3,FALSE),"Pas de tentative")</f>
        <v>Pas de tentative</v>
      </c>
      <c r="F37">
        <f t="shared" si="1"/>
        <v>0</v>
      </c>
      <c r="G37" t="str" cm="1">
        <f t="array" ref="G37">_xlfn.IFS(F37=0,"Pas de tentative", F37&lt;10,"Pas validé",F37&gt;=10,"Validé")</f>
        <v>Pas de tentative</v>
      </c>
    </row>
    <row r="38" spans="1:7" ht="15.75" hidden="1" x14ac:dyDescent="0.25">
      <c r="A38" s="19" t="s">
        <v>576</v>
      </c>
      <c r="B38" s="19" t="s">
        <v>577</v>
      </c>
      <c r="C38" s="19" t="str">
        <f t="shared" si="0"/>
        <v>CARLIERColine</v>
      </c>
      <c r="D38" t="str">
        <f>IFERROR(VLOOKUP(C38,der_t1_2511!$C$1:$E$100,3,FALSE),"Pas de tentative")</f>
        <v>Pas de tentative</v>
      </c>
      <c r="E38">
        <f>IFERROR(VLOOKUP(C38,der_t2_0212!$C$1:$E$134,3,FALSE),"Pas de tentative")</f>
        <v>10.5</v>
      </c>
      <c r="F38">
        <f t="shared" si="1"/>
        <v>10.5</v>
      </c>
      <c r="G38" t="str" cm="1">
        <f t="array" ref="G38">_xlfn.IFS(F38=0,"Pas de tentative", F38&lt;10,"Pas validé",F38&gt;=10,"Validé")</f>
        <v>Validé</v>
      </c>
    </row>
    <row r="39" spans="1:7" ht="15.75" hidden="1" x14ac:dyDescent="0.25">
      <c r="A39" s="10" t="s">
        <v>258</v>
      </c>
      <c r="B39" s="10" t="s">
        <v>257</v>
      </c>
      <c r="C39" s="10" t="str">
        <f t="shared" si="0"/>
        <v>CATHEAUAgathe</v>
      </c>
      <c r="D39" t="str">
        <f>IFERROR(VLOOKUP(C39,der_t1_2511!$C$1:$E$100,3,FALSE),"Pas de tentative")</f>
        <v>Pas de tentative</v>
      </c>
      <c r="E39" t="str">
        <f>IFERROR(VLOOKUP(C39,der_t2_0212!$C$1:$E$134,3,FALSE),"Pas de tentative")</f>
        <v>Pas de tentative</v>
      </c>
      <c r="F39">
        <f t="shared" si="1"/>
        <v>0</v>
      </c>
      <c r="G39" t="str" cm="1">
        <f t="array" ref="G39">_xlfn.IFS(F39=0,"Pas de tentative", F39&lt;10,"Pas validé",F39&gt;=10,"Validé")</f>
        <v>Pas de tentative</v>
      </c>
    </row>
    <row r="40" spans="1:7" ht="15.75" hidden="1" x14ac:dyDescent="0.25">
      <c r="A40" s="19" t="s">
        <v>22</v>
      </c>
      <c r="B40" s="19" t="s">
        <v>578</v>
      </c>
      <c r="C40" s="19" t="str">
        <f t="shared" si="0"/>
        <v>CELISSEAntoine</v>
      </c>
      <c r="D40">
        <f>IFERROR(VLOOKUP(C40,der_t1_2511!$C$1:$E$100,3,FALSE),"Pas de tentative")</f>
        <v>14.75</v>
      </c>
      <c r="E40" t="str">
        <f>IFERROR(VLOOKUP(C40,der_t2_0212!$C$1:$E$134,3,FALSE),"Pas de tentative")</f>
        <v>Pas de tentative</v>
      </c>
      <c r="F40">
        <f t="shared" si="1"/>
        <v>14.75</v>
      </c>
      <c r="G40" t="str" cm="1">
        <f t="array" ref="G40">_xlfn.IFS(F40=0,"Pas de tentative", F40&lt;10,"Pas validé",F40&gt;=10,"Validé")</f>
        <v>Validé</v>
      </c>
    </row>
    <row r="41" spans="1:7" ht="15.75" hidden="1" x14ac:dyDescent="0.25">
      <c r="A41" s="10" t="s">
        <v>579</v>
      </c>
      <c r="B41" s="10" t="s">
        <v>580</v>
      </c>
      <c r="C41" s="10" t="str">
        <f t="shared" si="0"/>
        <v>CHALINMaxence</v>
      </c>
      <c r="D41" t="str">
        <f>IFERROR(VLOOKUP(C41,der_t1_2511!$C$1:$E$100,3,FALSE),"Pas de tentative")</f>
        <v>Pas de tentative</v>
      </c>
      <c r="E41">
        <f>IFERROR(VLOOKUP(C41,der_t2_0212!$C$1:$E$134,3,FALSE),"Pas de tentative")</f>
        <v>18</v>
      </c>
      <c r="F41">
        <f t="shared" si="1"/>
        <v>18</v>
      </c>
      <c r="G41" t="str" cm="1">
        <f t="array" ref="G41">_xlfn.IFS(F41=0,"Pas de tentative", F41&lt;10,"Pas validé",F41&gt;=10,"Validé")</f>
        <v>Validé</v>
      </c>
    </row>
    <row r="42" spans="1:7" ht="15.75" hidden="1" x14ac:dyDescent="0.25">
      <c r="A42" s="19" t="s">
        <v>149</v>
      </c>
      <c r="B42" s="19" t="s">
        <v>242</v>
      </c>
      <c r="C42" s="19" t="str">
        <f t="shared" si="0"/>
        <v>CHAMPIGNONLouise</v>
      </c>
      <c r="D42" t="str">
        <f>IFERROR(VLOOKUP(C42,der_t1_2511!$C$1:$E$100,3,FALSE),"Pas de tentative")</f>
        <v>Pas de tentative</v>
      </c>
      <c r="E42">
        <f>IFERROR(VLOOKUP(C42,der_t2_0212!$C$1:$E$134,3,FALSE),"Pas de tentative")</f>
        <v>9.25</v>
      </c>
      <c r="F42">
        <f t="shared" si="1"/>
        <v>9.25</v>
      </c>
      <c r="G42" t="str" cm="1">
        <f t="array" ref="G42">_xlfn.IFS(F42=0,"Pas de tentative", F42&lt;10,"Pas validé",F42&gt;=10,"Validé")</f>
        <v>Pas validé</v>
      </c>
    </row>
    <row r="43" spans="1:7" ht="15.75" hidden="1" x14ac:dyDescent="0.25">
      <c r="A43" s="10" t="s">
        <v>186</v>
      </c>
      <c r="B43" s="10" t="s">
        <v>581</v>
      </c>
      <c r="C43" s="10" t="str">
        <f t="shared" si="0"/>
        <v>CHAVANEArthur</v>
      </c>
      <c r="D43">
        <f>IFERROR(VLOOKUP(C43,der_t1_2511!$C$1:$E$100,3,FALSE),"Pas de tentative")</f>
        <v>17.75</v>
      </c>
      <c r="E43" t="str">
        <f>IFERROR(VLOOKUP(C43,der_t2_0212!$C$1:$E$134,3,FALSE),"Pas de tentative")</f>
        <v>Pas de tentative</v>
      </c>
      <c r="F43">
        <f t="shared" si="1"/>
        <v>17.75</v>
      </c>
      <c r="G43" t="str" cm="1">
        <f t="array" ref="G43">_xlfn.IFS(F43=0,"Pas de tentative", F43&lt;10,"Pas validé",F43&gt;=10,"Validé")</f>
        <v>Validé</v>
      </c>
    </row>
    <row r="44" spans="1:7" ht="15.75" hidden="1" x14ac:dyDescent="0.25">
      <c r="A44" s="19" t="s">
        <v>421</v>
      </c>
      <c r="B44" s="19" t="s">
        <v>420</v>
      </c>
      <c r="C44" s="19" t="str">
        <f t="shared" si="0"/>
        <v>CHAZARENC RADIXZian</v>
      </c>
      <c r="D44" t="str">
        <f>IFERROR(VLOOKUP(C44,der_t1_2511!$C$1:$E$100,3,FALSE),"Pas de tentative")</f>
        <v>Pas de tentative</v>
      </c>
      <c r="E44">
        <f>IFERROR(VLOOKUP(C44,der_t2_0212!$C$1:$E$134,3,FALSE),"Pas de tentative")</f>
        <v>17.5</v>
      </c>
      <c r="F44">
        <f t="shared" si="1"/>
        <v>17.5</v>
      </c>
      <c r="G44" t="str" cm="1">
        <f t="array" ref="G44">_xlfn.IFS(F44=0,"Pas de tentative", F44&lt;10,"Pas validé",F44&gt;=10,"Validé")</f>
        <v>Validé</v>
      </c>
    </row>
    <row r="45" spans="1:7" ht="15.75" hidden="1" x14ac:dyDescent="0.25">
      <c r="A45" s="10" t="s">
        <v>211</v>
      </c>
      <c r="B45" s="10" t="s">
        <v>216</v>
      </c>
      <c r="C45" s="10" t="str">
        <f t="shared" si="0"/>
        <v>CHIEN-CHOW-CHINEJules</v>
      </c>
      <c r="D45" t="str">
        <f>IFERROR(VLOOKUP(C45,der_t1_2511!$C$1:$E$100,3,FALSE),"Pas de tentative")</f>
        <v>Pas de tentative</v>
      </c>
      <c r="E45">
        <f>IFERROR(VLOOKUP(C45,der_t2_0212!$C$1:$E$134,3,FALSE),"Pas de tentative")</f>
        <v>5</v>
      </c>
      <c r="F45">
        <f t="shared" si="1"/>
        <v>5</v>
      </c>
      <c r="G45" t="str" cm="1">
        <f t="array" ref="G45">_xlfn.IFS(F45=0,"Pas de tentative", F45&lt;10,"Pas validé",F45&gt;=10,"Validé")</f>
        <v>Pas validé</v>
      </c>
    </row>
    <row r="46" spans="1:7" ht="15.75" hidden="1" x14ac:dyDescent="0.25">
      <c r="A46" s="19" t="s">
        <v>456</v>
      </c>
      <c r="B46" s="19" t="s">
        <v>455</v>
      </c>
      <c r="C46" s="19" t="str">
        <f t="shared" si="0"/>
        <v>CHOPINZelie</v>
      </c>
      <c r="D46" t="str">
        <f>IFERROR(VLOOKUP(C46,der_t1_2511!$C$1:$E$100,3,FALSE),"Pas de tentative")</f>
        <v>Pas de tentative</v>
      </c>
      <c r="E46" t="str">
        <f>IFERROR(VLOOKUP(C46,der_t2_0212!$C$1:$E$134,3,FALSE),"Pas de tentative")</f>
        <v>Pas de tentative</v>
      </c>
      <c r="F46">
        <f t="shared" si="1"/>
        <v>0</v>
      </c>
      <c r="G46" t="str" cm="1">
        <f t="array" ref="G46">_xlfn.IFS(F46=0,"Pas de tentative", F46&lt;10,"Pas validé",F46&gt;=10,"Validé")</f>
        <v>Pas de tentative</v>
      </c>
    </row>
    <row r="47" spans="1:7" ht="15.75" hidden="1" x14ac:dyDescent="0.25">
      <c r="A47" s="10" t="s">
        <v>474</v>
      </c>
      <c r="B47" s="10" t="s">
        <v>473</v>
      </c>
      <c r="C47" s="10" t="str">
        <f t="shared" si="0"/>
        <v>CLEMENTVictorien</v>
      </c>
      <c r="D47">
        <f>IFERROR(VLOOKUP(C47,der_t1_2511!$C$1:$E$100,3,FALSE),"Pas de tentative")</f>
        <v>14.5</v>
      </c>
      <c r="E47" t="str">
        <f>IFERROR(VLOOKUP(C47,der_t2_0212!$C$1:$E$134,3,FALSE),"Pas de tentative")</f>
        <v>Pas de tentative</v>
      </c>
      <c r="F47">
        <f t="shared" si="1"/>
        <v>14.5</v>
      </c>
      <c r="G47" t="str" cm="1">
        <f t="array" ref="G47">_xlfn.IFS(F47=0,"Pas de tentative", F47&lt;10,"Pas validé",F47&gt;=10,"Validé")</f>
        <v>Validé</v>
      </c>
    </row>
    <row r="48" spans="1:7" ht="15.75" hidden="1" x14ac:dyDescent="0.25">
      <c r="A48" s="19" t="s">
        <v>334</v>
      </c>
      <c r="B48" s="19" t="s">
        <v>333</v>
      </c>
      <c r="C48" s="19" t="str">
        <f t="shared" si="0"/>
        <v>COLOMBSolane</v>
      </c>
      <c r="D48">
        <f>IFERROR(VLOOKUP(C48,der_t1_2511!$C$1:$E$100,3,FALSE),"Pas de tentative")</f>
        <v>11.5</v>
      </c>
      <c r="E48" t="str">
        <f>IFERROR(VLOOKUP(C48,der_t2_0212!$C$1:$E$134,3,FALSE),"Pas de tentative")</f>
        <v>Pas de tentative</v>
      </c>
      <c r="F48">
        <f t="shared" si="1"/>
        <v>11.5</v>
      </c>
      <c r="G48" t="str" cm="1">
        <f t="array" ref="G48">_xlfn.IFS(F48=0,"Pas de tentative", F48&lt;10,"Pas validé",F48&gt;=10,"Validé")</f>
        <v>Validé</v>
      </c>
    </row>
    <row r="49" spans="1:7" ht="15.75" hidden="1" x14ac:dyDescent="0.25">
      <c r="A49" s="10" t="s">
        <v>129</v>
      </c>
      <c r="B49" s="10" t="s">
        <v>490</v>
      </c>
      <c r="C49" s="10" t="str">
        <f t="shared" si="0"/>
        <v>COUTADEURMarie</v>
      </c>
      <c r="D49">
        <f>IFERROR(VLOOKUP(C49,der_t1_2511!$C$1:$E$100,3,FALSE),"Pas de tentative")</f>
        <v>11</v>
      </c>
      <c r="E49" t="str">
        <f>IFERROR(VLOOKUP(C49,der_t2_0212!$C$1:$E$134,3,FALSE),"Pas de tentative")</f>
        <v>Pas de tentative</v>
      </c>
      <c r="F49">
        <f t="shared" si="1"/>
        <v>11</v>
      </c>
      <c r="G49" t="str" cm="1">
        <f t="array" ref="G49">_xlfn.IFS(F49=0,"Pas de tentative", F49&lt;10,"Pas validé",F49&gt;=10,"Validé")</f>
        <v>Validé</v>
      </c>
    </row>
    <row r="50" spans="1:7" ht="15.75" hidden="1" x14ac:dyDescent="0.25">
      <c r="A50" s="19" t="s">
        <v>499</v>
      </c>
      <c r="B50" s="19" t="s">
        <v>498</v>
      </c>
      <c r="C50" s="19" t="str">
        <f t="shared" si="0"/>
        <v>COUTTENIERAurore</v>
      </c>
      <c r="D50">
        <f>IFERROR(VLOOKUP(C50,der_t1_2511!$C$1:$E$100,3,FALSE),"Pas de tentative")</f>
        <v>15.75</v>
      </c>
      <c r="E50" t="str">
        <f>IFERROR(VLOOKUP(C50,der_t2_0212!$C$1:$E$134,3,FALSE),"Pas de tentative")</f>
        <v>Pas de tentative</v>
      </c>
      <c r="F50">
        <f t="shared" si="1"/>
        <v>15.75</v>
      </c>
      <c r="G50" t="str" cm="1">
        <f t="array" ref="G50">_xlfn.IFS(F50=0,"Pas de tentative", F50&lt;10,"Pas validé",F50&gt;=10,"Validé")</f>
        <v>Validé</v>
      </c>
    </row>
    <row r="51" spans="1:7" ht="15.75" hidden="1" x14ac:dyDescent="0.25">
      <c r="A51" s="10" t="s">
        <v>582</v>
      </c>
      <c r="B51" s="10" t="s">
        <v>583</v>
      </c>
      <c r="C51" s="10" t="str">
        <f t="shared" si="0"/>
        <v>DALES DE CORBETRomane</v>
      </c>
      <c r="D51" t="str">
        <f>IFERROR(VLOOKUP(C51,der_t1_2511!$C$1:$E$100,3,FALSE),"Pas de tentative")</f>
        <v>Pas de tentative</v>
      </c>
      <c r="E51">
        <f>IFERROR(VLOOKUP(C51,der_t2_0212!$C$1:$E$134,3,FALSE),"Pas de tentative")</f>
        <v>12.25</v>
      </c>
      <c r="F51">
        <f t="shared" si="1"/>
        <v>12.25</v>
      </c>
      <c r="G51" t="str" cm="1">
        <f t="array" ref="G51">_xlfn.IFS(F51=0,"Pas de tentative", F51&lt;10,"Pas validé",F51&gt;=10,"Validé")</f>
        <v>Validé</v>
      </c>
    </row>
    <row r="52" spans="1:7" ht="15.75" hidden="1" x14ac:dyDescent="0.25">
      <c r="A52" s="19" t="s">
        <v>214</v>
      </c>
      <c r="B52" s="19" t="s">
        <v>249</v>
      </c>
      <c r="C52" s="19" t="str">
        <f t="shared" si="0"/>
        <v>DARRASCharles</v>
      </c>
      <c r="D52" t="str">
        <f>IFERROR(VLOOKUP(C52,der_t1_2511!$C$1:$E$100,3,FALSE),"Pas de tentative")</f>
        <v>Pas de tentative</v>
      </c>
      <c r="E52">
        <f>IFERROR(VLOOKUP(C52,der_t2_0212!$C$1:$E$134,3,FALSE),"Pas de tentative")</f>
        <v>12</v>
      </c>
      <c r="F52">
        <f t="shared" si="1"/>
        <v>12</v>
      </c>
      <c r="G52" t="str" cm="1">
        <f t="array" ref="G52">_xlfn.IFS(F52=0,"Pas de tentative", F52&lt;10,"Pas validé",F52&gt;=10,"Validé")</f>
        <v>Validé</v>
      </c>
    </row>
    <row r="53" spans="1:7" ht="15.75" hidden="1" x14ac:dyDescent="0.25">
      <c r="A53" s="10" t="s">
        <v>224</v>
      </c>
      <c r="B53" s="10" t="s">
        <v>223</v>
      </c>
      <c r="C53" s="10" t="str">
        <f t="shared" si="0"/>
        <v>DEBOUDTAubin</v>
      </c>
      <c r="D53" t="str">
        <f>IFERROR(VLOOKUP(C53,der_t1_2511!$C$1:$E$100,3,FALSE),"Pas de tentative")</f>
        <v>Pas de tentative</v>
      </c>
      <c r="E53" t="str">
        <f>IFERROR(VLOOKUP(C53,der_t2_0212!$C$1:$E$134,3,FALSE),"Pas de tentative")</f>
        <v>Pas de tentative</v>
      </c>
      <c r="F53">
        <f t="shared" si="1"/>
        <v>0</v>
      </c>
      <c r="G53" t="str" cm="1">
        <f t="array" ref="G53">_xlfn.IFS(F53=0,"Pas de tentative", F53&lt;10,"Pas validé",F53&gt;=10,"Validé")</f>
        <v>Pas de tentative</v>
      </c>
    </row>
    <row r="54" spans="1:7" ht="15.75" hidden="1" x14ac:dyDescent="0.25">
      <c r="A54" s="19" t="s">
        <v>226</v>
      </c>
      <c r="B54" s="19" t="s">
        <v>223</v>
      </c>
      <c r="C54" s="19" t="str">
        <f t="shared" si="0"/>
        <v>DEBOUDTGatien</v>
      </c>
      <c r="D54" t="str">
        <f>IFERROR(VLOOKUP(C54,der_t1_2511!$C$1:$E$100,3,FALSE),"Pas de tentative")</f>
        <v>Pas de tentative</v>
      </c>
      <c r="E54">
        <f>IFERROR(VLOOKUP(C54,der_t2_0212!$C$1:$E$134,3,FALSE),"Pas de tentative")</f>
        <v>13.25</v>
      </c>
      <c r="F54">
        <f t="shared" si="1"/>
        <v>13.25</v>
      </c>
      <c r="G54" t="str" cm="1">
        <f t="array" ref="G54">_xlfn.IFS(F54=0,"Pas de tentative", F54&lt;10,"Pas validé",F54&gt;=10,"Validé")</f>
        <v>Validé</v>
      </c>
    </row>
    <row r="55" spans="1:7" ht="15.75" hidden="1" x14ac:dyDescent="0.25">
      <c r="A55" s="10" t="s">
        <v>189</v>
      </c>
      <c r="B55" s="10" t="s">
        <v>188</v>
      </c>
      <c r="C55" s="10" t="str">
        <f t="shared" si="0"/>
        <v>DE BRIDIERSHector</v>
      </c>
      <c r="D55" t="str">
        <f>IFERROR(VLOOKUP(C55,der_t1_2511!$C$1:$E$100,3,FALSE),"Pas de tentative")</f>
        <v>Pas de tentative</v>
      </c>
      <c r="E55">
        <f>IFERROR(VLOOKUP(C55,der_t2_0212!$C$1:$E$134,3,FALSE),"Pas de tentative")</f>
        <v>12.5</v>
      </c>
      <c r="F55">
        <f t="shared" si="1"/>
        <v>12.5</v>
      </c>
      <c r="G55" t="str" cm="1">
        <f t="array" ref="G55">_xlfn.IFS(F55=0,"Pas de tentative", F55&lt;10,"Pas validé",F55&gt;=10,"Validé")</f>
        <v>Validé</v>
      </c>
    </row>
    <row r="56" spans="1:7" ht="15.75" hidden="1" x14ac:dyDescent="0.25">
      <c r="A56" s="19" t="s">
        <v>559</v>
      </c>
      <c r="B56" s="19" t="s">
        <v>584</v>
      </c>
      <c r="C56" s="19" t="str">
        <f t="shared" si="0"/>
        <v>DE COSTEREliot</v>
      </c>
      <c r="D56">
        <f>IFERROR(VLOOKUP(C56,der_t1_2511!$C$1:$E$100,3,FALSE),"Pas de tentative")</f>
        <v>4</v>
      </c>
      <c r="E56">
        <f>IFERROR(VLOOKUP(C56,der_t2_0212!$C$1:$E$134,3,FALSE),"Pas de tentative")</f>
        <v>12.25</v>
      </c>
      <c r="F56">
        <f t="shared" si="1"/>
        <v>12.25</v>
      </c>
      <c r="G56" t="str" cm="1">
        <f t="array" ref="G56">_xlfn.IFS(F56=0,"Pas de tentative", F56&lt;10,"Pas validé",F56&gt;=10,"Validé")</f>
        <v>Validé</v>
      </c>
    </row>
    <row r="57" spans="1:7" ht="15.75" hidden="1" x14ac:dyDescent="0.25">
      <c r="A57" s="10" t="s">
        <v>521</v>
      </c>
      <c r="B57" s="10" t="s">
        <v>520</v>
      </c>
      <c r="C57" s="10" t="str">
        <f t="shared" si="0"/>
        <v>DECULTOTAmelie</v>
      </c>
      <c r="D57">
        <f>IFERROR(VLOOKUP(C57,der_t1_2511!$C$1:$E$100,3,FALSE),"Pas de tentative")</f>
        <v>20</v>
      </c>
      <c r="E57" t="str">
        <f>IFERROR(VLOOKUP(C57,der_t2_0212!$C$1:$E$134,3,FALSE),"Pas de tentative")</f>
        <v>Pas de tentative</v>
      </c>
      <c r="F57">
        <f t="shared" si="1"/>
        <v>20</v>
      </c>
      <c r="G57" t="str" cm="1">
        <f t="array" ref="G57">_xlfn.IFS(F57=0,"Pas de tentative", F57&lt;10,"Pas validé",F57&gt;=10,"Validé")</f>
        <v>Validé</v>
      </c>
    </row>
    <row r="58" spans="1:7" ht="15.75" hidden="1" x14ac:dyDescent="0.25">
      <c r="A58" s="19" t="s">
        <v>280</v>
      </c>
      <c r="B58" s="19" t="s">
        <v>520</v>
      </c>
      <c r="C58" s="19" t="str">
        <f t="shared" si="0"/>
        <v>DECULTOTClemence</v>
      </c>
      <c r="D58" t="str">
        <f>IFERROR(VLOOKUP(C58,der_t1_2511!$C$1:$E$100,3,FALSE),"Pas de tentative")</f>
        <v>Pas de tentative</v>
      </c>
      <c r="E58">
        <f>IFERROR(VLOOKUP(C58,der_t2_0212!$C$1:$E$134,3,FALSE),"Pas de tentative")</f>
        <v>14</v>
      </c>
      <c r="F58">
        <f t="shared" si="1"/>
        <v>14</v>
      </c>
      <c r="G58" t="str" cm="1">
        <f t="array" ref="G58">_xlfn.IFS(F58=0,"Pas de tentative", F58&lt;10,"Pas validé",F58&gt;=10,"Validé")</f>
        <v>Validé</v>
      </c>
    </row>
    <row r="59" spans="1:7" ht="15.75" hidden="1" x14ac:dyDescent="0.25">
      <c r="A59" s="10" t="s">
        <v>585</v>
      </c>
      <c r="B59" s="10" t="s">
        <v>586</v>
      </c>
      <c r="C59" s="10" t="str">
        <f t="shared" si="0"/>
        <v>DE FAUTEREAU-VASSELLuc</v>
      </c>
      <c r="D59" t="str">
        <f>IFERROR(VLOOKUP(C59,der_t1_2511!$C$1:$E$100,3,FALSE),"Pas de tentative")</f>
        <v>Pas de tentative</v>
      </c>
      <c r="E59">
        <f>IFERROR(VLOOKUP(C59,der_t2_0212!$C$1:$E$134,3,FALSE),"Pas de tentative")</f>
        <v>8</v>
      </c>
      <c r="F59">
        <f t="shared" si="1"/>
        <v>8</v>
      </c>
      <c r="G59" t="str" cm="1">
        <f t="array" ref="G59">_xlfn.IFS(F59=0,"Pas de tentative", F59&lt;10,"Pas validé",F59&gt;=10,"Validé")</f>
        <v>Pas validé</v>
      </c>
    </row>
    <row r="60" spans="1:7" ht="15.75" hidden="1" x14ac:dyDescent="0.25">
      <c r="A60" s="19" t="s">
        <v>587</v>
      </c>
      <c r="B60" s="19" t="s">
        <v>588</v>
      </c>
      <c r="C60" s="19" t="str">
        <f t="shared" si="0"/>
        <v>DEFFONTAINESNestor</v>
      </c>
      <c r="D60" t="str">
        <f>IFERROR(VLOOKUP(C60,der_t1_2511!$C$1:$E$100,3,FALSE),"Pas de tentative")</f>
        <v>Pas de tentative</v>
      </c>
      <c r="E60" t="str">
        <f>IFERROR(VLOOKUP(C60,der_t2_0212!$C$1:$E$134,3,FALSE),"Pas de tentative")</f>
        <v>Pas de tentative</v>
      </c>
      <c r="F60">
        <f t="shared" si="1"/>
        <v>0</v>
      </c>
      <c r="G60" t="str" cm="1">
        <f t="array" ref="G60">_xlfn.IFS(F60=0,"Pas de tentative", F60&lt;10,"Pas validé",F60&gt;=10,"Validé")</f>
        <v>Pas de tentative</v>
      </c>
    </row>
    <row r="61" spans="1:7" ht="15.75" hidden="1" x14ac:dyDescent="0.25">
      <c r="A61" s="10" t="s">
        <v>208</v>
      </c>
      <c r="B61" s="10" t="s">
        <v>207</v>
      </c>
      <c r="C61" s="10" t="str">
        <f t="shared" si="0"/>
        <v>DEGASAlban</v>
      </c>
      <c r="D61">
        <f>IFERROR(VLOOKUP(C61,der_t1_2511!$C$1:$E$100,3,FALSE),"Pas de tentative")</f>
        <v>14.75</v>
      </c>
      <c r="E61" t="str">
        <f>IFERROR(VLOOKUP(C61,der_t2_0212!$C$1:$E$134,3,FALSE),"Pas de tentative")</f>
        <v>Pas de tentative</v>
      </c>
      <c r="F61">
        <f t="shared" si="1"/>
        <v>14.75</v>
      </c>
      <c r="G61" t="str" cm="1">
        <f t="array" ref="G61">_xlfn.IFS(F61=0,"Pas de tentative", F61&lt;10,"Pas validé",F61&gt;=10,"Validé")</f>
        <v>Validé</v>
      </c>
    </row>
    <row r="62" spans="1:7" ht="15.75" hidden="1" x14ac:dyDescent="0.25">
      <c r="A62" s="19" t="s">
        <v>320</v>
      </c>
      <c r="B62" s="19" t="s">
        <v>529</v>
      </c>
      <c r="C62" s="19" t="str">
        <f t="shared" si="0"/>
        <v>DEKEYSER-DESWARTERomain</v>
      </c>
      <c r="D62">
        <f>IFERROR(VLOOKUP(C62,der_t1_2511!$C$1:$E$100,3,FALSE),"Pas de tentative")</f>
        <v>14.75</v>
      </c>
      <c r="E62" t="str">
        <f>IFERROR(VLOOKUP(C62,der_t2_0212!$C$1:$E$134,3,FALSE),"Pas de tentative")</f>
        <v>Pas de tentative</v>
      </c>
      <c r="F62">
        <f t="shared" si="1"/>
        <v>14.75</v>
      </c>
      <c r="G62" t="str" cm="1">
        <f t="array" ref="G62">_xlfn.IFS(F62=0,"Pas de tentative", F62&lt;10,"Pas validé",F62&gt;=10,"Validé")</f>
        <v>Validé</v>
      </c>
    </row>
    <row r="63" spans="1:7" ht="15.75" hidden="1" x14ac:dyDescent="0.25">
      <c r="A63" s="10" t="s">
        <v>589</v>
      </c>
      <c r="B63" s="10" t="s">
        <v>590</v>
      </c>
      <c r="C63" s="10" t="str">
        <f t="shared" si="0"/>
        <v>DELAGNEAUAbygaelle</v>
      </c>
      <c r="D63" t="str">
        <f>IFERROR(VLOOKUP(C63,der_t1_2511!$C$1:$E$100,3,FALSE),"Pas de tentative")</f>
        <v>Pas de tentative</v>
      </c>
      <c r="E63">
        <f>IFERROR(VLOOKUP(C63,der_t2_0212!$C$1:$E$134,3,FALSE),"Pas de tentative")</f>
        <v>8</v>
      </c>
      <c r="F63">
        <f t="shared" si="1"/>
        <v>8</v>
      </c>
      <c r="G63" t="str" cm="1">
        <f t="array" ref="G63">_xlfn.IFS(F63=0,"Pas de tentative", F63&lt;10,"Pas validé",F63&gt;=10,"Validé")</f>
        <v>Pas validé</v>
      </c>
    </row>
    <row r="64" spans="1:7" ht="15.75" hidden="1" x14ac:dyDescent="0.25">
      <c r="A64" s="19" t="s">
        <v>280</v>
      </c>
      <c r="B64" s="19" t="s">
        <v>279</v>
      </c>
      <c r="C64" s="19" t="str">
        <f t="shared" si="0"/>
        <v>DELAHAISClemence</v>
      </c>
      <c r="D64">
        <f>IFERROR(VLOOKUP(C64,der_t1_2511!$C$1:$E$100,3,FALSE),"Pas de tentative")</f>
        <v>18</v>
      </c>
      <c r="E64" t="str">
        <f>IFERROR(VLOOKUP(C64,der_t2_0212!$C$1:$E$134,3,FALSE),"Pas de tentative")</f>
        <v>Pas de tentative</v>
      </c>
      <c r="F64">
        <f t="shared" si="1"/>
        <v>18</v>
      </c>
      <c r="G64" t="str" cm="1">
        <f t="array" ref="G64">_xlfn.IFS(F64=0,"Pas de tentative", F64&lt;10,"Pas validé",F64&gt;=10,"Validé")</f>
        <v>Validé</v>
      </c>
    </row>
    <row r="65" spans="1:7" ht="15.75" hidden="1" x14ac:dyDescent="0.25">
      <c r="A65" s="10" t="s">
        <v>427</v>
      </c>
      <c r="B65" s="10" t="s">
        <v>426</v>
      </c>
      <c r="C65" s="10" t="str">
        <f t="shared" si="0"/>
        <v>DELAHAYEBlandine</v>
      </c>
      <c r="D65">
        <f>IFERROR(VLOOKUP(C65,der_t1_2511!$C$1:$E$100,3,FALSE),"Pas de tentative")</f>
        <v>9.75</v>
      </c>
      <c r="E65">
        <f>IFERROR(VLOOKUP(C65,der_t2_0212!$C$1:$E$134,3,FALSE),"Pas de tentative")</f>
        <v>7</v>
      </c>
      <c r="F65">
        <f t="shared" si="1"/>
        <v>9.75</v>
      </c>
      <c r="G65" t="str" cm="1">
        <f t="array" ref="G65">_xlfn.IFS(F65=0,"Pas de tentative", F65&lt;10,"Pas validé",F65&gt;=10,"Validé")</f>
        <v>Pas validé</v>
      </c>
    </row>
    <row r="66" spans="1:7" ht="15.75" hidden="1" x14ac:dyDescent="0.25">
      <c r="A66" s="19" t="s">
        <v>205</v>
      </c>
      <c r="B66" s="19" t="s">
        <v>204</v>
      </c>
      <c r="C66" s="19" t="str">
        <f t="shared" si="0"/>
        <v>DE LESQUEN DU PLESSIS CASSOAmaury</v>
      </c>
      <c r="D66">
        <f>IFERROR(VLOOKUP(C66,der_t1_2511!$C$1:$E$100,3,FALSE),"Pas de tentative")</f>
        <v>10.5</v>
      </c>
      <c r="E66" t="str">
        <f>IFERROR(VLOOKUP(C66,der_t2_0212!$C$1:$E$134,3,FALSE),"Pas de tentative")</f>
        <v>Pas de tentative</v>
      </c>
      <c r="F66">
        <f t="shared" si="1"/>
        <v>10.5</v>
      </c>
      <c r="G66" t="str" cm="1">
        <f t="array" ref="G66">_xlfn.IFS(F66=0,"Pas de tentative", F66&lt;10,"Pas validé",F66&gt;=10,"Validé")</f>
        <v>Validé</v>
      </c>
    </row>
    <row r="67" spans="1:7" ht="15.75" hidden="1" x14ac:dyDescent="0.25">
      <c r="A67" s="10" t="s">
        <v>591</v>
      </c>
      <c r="B67" s="10" t="s">
        <v>592</v>
      </c>
      <c r="C67" s="10" t="str">
        <f t="shared" ref="C67:C130" si="2">B67&amp;A67</f>
        <v>DE LOYNESAnnonciade</v>
      </c>
      <c r="D67">
        <f>IFERROR(VLOOKUP(C67,der_t1_2511!$C$1:$E$100,3,FALSE),"Pas de tentative")</f>
        <v>14.75</v>
      </c>
      <c r="E67" t="str">
        <f>IFERROR(VLOOKUP(C67,der_t2_0212!$C$1:$E$134,3,FALSE),"Pas de tentative")</f>
        <v>Pas de tentative</v>
      </c>
      <c r="F67">
        <f t="shared" ref="F67:F130" si="3">MAX(D67:E67)</f>
        <v>14.75</v>
      </c>
      <c r="G67" t="str" cm="1">
        <f t="array" ref="G67">_xlfn.IFS(F67=0,"Pas de tentative", F67&lt;10,"Pas validé",F67&gt;=10,"Validé")</f>
        <v>Validé</v>
      </c>
    </row>
    <row r="68" spans="1:7" ht="15.75" hidden="1" x14ac:dyDescent="0.25">
      <c r="A68" s="19" t="s">
        <v>197</v>
      </c>
      <c r="B68" s="19" t="s">
        <v>196</v>
      </c>
      <c r="C68" s="19" t="str">
        <f t="shared" si="2"/>
        <v>DEMESYEnguerrand</v>
      </c>
      <c r="D68" t="str">
        <f>IFERROR(VLOOKUP(C68,der_t1_2511!$C$1:$E$100,3,FALSE),"Pas de tentative")</f>
        <v>Pas de tentative</v>
      </c>
      <c r="E68" t="str">
        <f>IFERROR(VLOOKUP(C68,der_t2_0212!$C$1:$E$134,3,FALSE),"Pas de tentative")</f>
        <v>Pas de tentative</v>
      </c>
      <c r="F68">
        <f t="shared" si="3"/>
        <v>0</v>
      </c>
      <c r="G68" t="str" cm="1">
        <f t="array" ref="G68">_xlfn.IFS(F68=0,"Pas de tentative", F68&lt;10,"Pas validé",F68&gt;=10,"Validé")</f>
        <v>Pas de tentative</v>
      </c>
    </row>
    <row r="69" spans="1:7" ht="15.75" hidden="1" x14ac:dyDescent="0.25">
      <c r="A69" s="10" t="s">
        <v>116</v>
      </c>
      <c r="B69" s="10" t="s">
        <v>593</v>
      </c>
      <c r="C69" s="10" t="str">
        <f t="shared" si="2"/>
        <v>DE MULLOT DE VILLENAUTBertille</v>
      </c>
      <c r="D69">
        <f>IFERROR(VLOOKUP(C69,der_t1_2511!$C$1:$E$100,3,FALSE),"Pas de tentative")</f>
        <v>13.25</v>
      </c>
      <c r="E69" t="str">
        <f>IFERROR(VLOOKUP(C69,der_t2_0212!$C$1:$E$134,3,FALSE),"Pas de tentative")</f>
        <v>Pas de tentative</v>
      </c>
      <c r="F69">
        <f t="shared" si="3"/>
        <v>13.25</v>
      </c>
      <c r="G69" t="str" cm="1">
        <f t="array" ref="G69">_xlfn.IFS(F69=0,"Pas de tentative", F69&lt;10,"Pas validé",F69&gt;=10,"Validé")</f>
        <v>Validé</v>
      </c>
    </row>
    <row r="70" spans="1:7" ht="15.75" hidden="1" x14ac:dyDescent="0.25">
      <c r="A70" s="19" t="s">
        <v>202</v>
      </c>
      <c r="B70" s="19" t="s">
        <v>594</v>
      </c>
      <c r="C70" s="19" t="str">
        <f t="shared" si="2"/>
        <v>DEPAQUITAugustin</v>
      </c>
      <c r="D70" t="str">
        <f>IFERROR(VLOOKUP(C70,der_t1_2511!$C$1:$E$100,3,FALSE),"Pas de tentative")</f>
        <v>Pas de tentative</v>
      </c>
      <c r="E70">
        <f>IFERROR(VLOOKUP(C70,der_t2_0212!$C$1:$E$134,3,FALSE),"Pas de tentative")</f>
        <v>5.25</v>
      </c>
      <c r="F70">
        <f t="shared" si="3"/>
        <v>5.25</v>
      </c>
      <c r="G70" t="str" cm="1">
        <f t="array" ref="G70">_xlfn.IFS(F70=0,"Pas de tentative", F70&lt;10,"Pas validé",F70&gt;=10,"Validé")</f>
        <v>Pas validé</v>
      </c>
    </row>
    <row r="71" spans="1:7" ht="15.75" hidden="1" x14ac:dyDescent="0.25">
      <c r="A71" s="10" t="s">
        <v>238</v>
      </c>
      <c r="B71" s="10" t="s">
        <v>237</v>
      </c>
      <c r="C71" s="10" t="str">
        <f t="shared" si="2"/>
        <v>DEPARISVictor</v>
      </c>
      <c r="D71">
        <f>IFERROR(VLOOKUP(C71,der_t1_2511!$C$1:$E$100,3,FALSE),"Pas de tentative")</f>
        <v>9</v>
      </c>
      <c r="E71">
        <f>IFERROR(VLOOKUP(C71,der_t2_0212!$C$1:$E$134,3,FALSE),"Pas de tentative")</f>
        <v>14</v>
      </c>
      <c r="F71">
        <f t="shared" si="3"/>
        <v>14</v>
      </c>
      <c r="G71" t="str" cm="1">
        <f t="array" ref="G71">_xlfn.IFS(F71=0,"Pas de tentative", F71&lt;10,"Pas validé",F71&gt;=10,"Validé")</f>
        <v>Validé</v>
      </c>
    </row>
    <row r="72" spans="1:7" ht="15.75" hidden="1" x14ac:dyDescent="0.25">
      <c r="A72" s="19" t="s">
        <v>496</v>
      </c>
      <c r="B72" s="19" t="s">
        <v>495</v>
      </c>
      <c r="C72" s="19" t="str">
        <f t="shared" si="2"/>
        <v>DE POURCQHenri</v>
      </c>
      <c r="D72" t="str">
        <f>IFERROR(VLOOKUP(C72,der_t1_2511!$C$1:$E$100,3,FALSE),"Pas de tentative")</f>
        <v>Pas de tentative</v>
      </c>
      <c r="E72">
        <f>IFERROR(VLOOKUP(C72,der_t2_0212!$C$1:$E$134,3,FALSE),"Pas de tentative")</f>
        <v>11.75</v>
      </c>
      <c r="F72">
        <f t="shared" si="3"/>
        <v>11.75</v>
      </c>
      <c r="G72" t="str" cm="1">
        <f t="array" ref="G72">_xlfn.IFS(F72=0,"Pas de tentative", F72&lt;10,"Pas validé",F72&gt;=10,"Validé")</f>
        <v>Validé</v>
      </c>
    </row>
    <row r="73" spans="1:7" ht="15.75" hidden="1" x14ac:dyDescent="0.25">
      <c r="A73" s="10" t="s">
        <v>256</v>
      </c>
      <c r="B73" s="10" t="s">
        <v>595</v>
      </c>
      <c r="C73" s="10" t="str">
        <f t="shared" si="2"/>
        <v>DEQUIDTThomas</v>
      </c>
      <c r="D73">
        <f>IFERROR(VLOOKUP(C73,der_t1_2511!$C$1:$E$100,3,FALSE),"Pas de tentative")</f>
        <v>20</v>
      </c>
      <c r="E73" t="str">
        <f>IFERROR(VLOOKUP(C73,der_t2_0212!$C$1:$E$134,3,FALSE),"Pas de tentative")</f>
        <v>Pas de tentative</v>
      </c>
      <c r="F73">
        <f t="shared" si="3"/>
        <v>20</v>
      </c>
      <c r="G73" t="str" cm="1">
        <f t="array" ref="G73">_xlfn.IFS(F73=0,"Pas de tentative", F73&lt;10,"Pas validé",F73&gt;=10,"Validé")</f>
        <v>Validé</v>
      </c>
    </row>
    <row r="74" spans="1:7" ht="15.75" hidden="1" x14ac:dyDescent="0.25">
      <c r="A74" s="19" t="s">
        <v>596</v>
      </c>
      <c r="B74" s="19" t="s">
        <v>597</v>
      </c>
      <c r="C74" s="19" t="str">
        <f t="shared" si="2"/>
        <v>DES CHAMPS DE BOISHEBERTGwenaelle</v>
      </c>
      <c r="D74" t="str">
        <f>IFERROR(VLOOKUP(C74,der_t1_2511!$C$1:$E$100,3,FALSE),"Pas de tentative")</f>
        <v>Pas de tentative</v>
      </c>
      <c r="E74">
        <f>IFERROR(VLOOKUP(C74,der_t2_0212!$C$1:$E$134,3,FALSE),"Pas de tentative")</f>
        <v>12.25</v>
      </c>
      <c r="F74">
        <f t="shared" si="3"/>
        <v>12.25</v>
      </c>
      <c r="G74" t="str" cm="1">
        <f t="array" ref="G74">_xlfn.IFS(F74=0,"Pas de tentative", F74&lt;10,"Pas validé",F74&gt;=10,"Validé")</f>
        <v>Validé</v>
      </c>
    </row>
    <row r="75" spans="1:7" ht="15.75" hidden="1" x14ac:dyDescent="0.25">
      <c r="A75" s="10" t="s">
        <v>598</v>
      </c>
      <c r="B75" s="10" t="s">
        <v>599</v>
      </c>
      <c r="C75" s="10" t="str">
        <f t="shared" si="2"/>
        <v>DESPRESMaylis</v>
      </c>
      <c r="D75" t="str">
        <f>IFERROR(VLOOKUP(C75,der_t1_2511!$C$1:$E$100,3,FALSE),"Pas de tentative")</f>
        <v>Pas de tentative</v>
      </c>
      <c r="E75" t="str">
        <f>IFERROR(VLOOKUP(C75,der_t2_0212!$C$1:$E$134,3,FALSE),"Pas de tentative")</f>
        <v>Pas de tentative</v>
      </c>
      <c r="F75">
        <f t="shared" si="3"/>
        <v>0</v>
      </c>
      <c r="G75" t="str" cm="1">
        <f t="array" ref="G75">_xlfn.IFS(F75=0,"Pas de tentative", F75&lt;10,"Pas validé",F75&gt;=10,"Validé")</f>
        <v>Pas de tentative</v>
      </c>
    </row>
    <row r="76" spans="1:7" ht="15.75" hidden="1" x14ac:dyDescent="0.25">
      <c r="A76" s="19" t="s">
        <v>221</v>
      </c>
      <c r="B76" s="19" t="s">
        <v>600</v>
      </c>
      <c r="C76" s="19" t="str">
        <f t="shared" si="2"/>
        <v>DEVASSINEMathis</v>
      </c>
      <c r="D76" t="str">
        <f>IFERROR(VLOOKUP(C76,der_t1_2511!$C$1:$E$100,3,FALSE),"Pas de tentative")</f>
        <v>Pas de tentative</v>
      </c>
      <c r="E76">
        <f>IFERROR(VLOOKUP(C76,der_t2_0212!$C$1:$E$134,3,FALSE),"Pas de tentative")</f>
        <v>10</v>
      </c>
      <c r="F76">
        <f t="shared" si="3"/>
        <v>10</v>
      </c>
      <c r="G76" t="str" cm="1">
        <f t="array" ref="G76">_xlfn.IFS(F76=0,"Pas de tentative", F76&lt;10,"Pas validé",F76&gt;=10,"Validé")</f>
        <v>Validé</v>
      </c>
    </row>
    <row r="77" spans="1:7" ht="15.75" hidden="1" x14ac:dyDescent="0.25">
      <c r="A77" s="10" t="s">
        <v>601</v>
      </c>
      <c r="B77" s="10" t="s">
        <v>602</v>
      </c>
      <c r="C77" s="10" t="str">
        <f t="shared" si="2"/>
        <v>DE VERGNETTE DE LAMOTTELucas</v>
      </c>
      <c r="D77">
        <f>IFERROR(VLOOKUP(C77,der_t1_2511!$C$1:$E$100,3,FALSE),"Pas de tentative")</f>
        <v>17</v>
      </c>
      <c r="E77" t="str">
        <f>IFERROR(VLOOKUP(C77,der_t2_0212!$C$1:$E$134,3,FALSE),"Pas de tentative")</f>
        <v>Pas de tentative</v>
      </c>
      <c r="F77">
        <f t="shared" si="3"/>
        <v>17</v>
      </c>
      <c r="G77" t="str" cm="1">
        <f t="array" ref="G77">_xlfn.IFS(F77=0,"Pas de tentative", F77&lt;10,"Pas validé",F77&gt;=10,"Validé")</f>
        <v>Validé</v>
      </c>
    </row>
    <row r="78" spans="1:7" ht="15.75" hidden="1" x14ac:dyDescent="0.25">
      <c r="A78" s="19" t="s">
        <v>104</v>
      </c>
      <c r="B78" s="19" t="s">
        <v>603</v>
      </c>
      <c r="C78" s="19" t="str">
        <f t="shared" si="2"/>
        <v>DEVULDERJulien</v>
      </c>
      <c r="D78" t="str">
        <f>IFERROR(VLOOKUP(C78,der_t1_2511!$C$1:$E$100,3,FALSE),"Pas de tentative")</f>
        <v>Pas de tentative</v>
      </c>
      <c r="E78">
        <f>IFERROR(VLOOKUP(C78,der_t2_0212!$C$1:$E$134,3,FALSE),"Pas de tentative")</f>
        <v>16</v>
      </c>
      <c r="F78">
        <f t="shared" si="3"/>
        <v>16</v>
      </c>
      <c r="G78" t="str" cm="1">
        <f t="array" ref="G78">_xlfn.IFS(F78=0,"Pas de tentative", F78&lt;10,"Pas validé",F78&gt;=10,"Validé")</f>
        <v>Validé</v>
      </c>
    </row>
    <row r="79" spans="1:7" ht="15.75" hidden="1" x14ac:dyDescent="0.25">
      <c r="A79" s="10" t="s">
        <v>289</v>
      </c>
      <c r="B79" s="10" t="s">
        <v>447</v>
      </c>
      <c r="C79" s="10" t="str">
        <f t="shared" si="2"/>
        <v>DE WAUBERTAlexis</v>
      </c>
      <c r="D79">
        <f>IFERROR(VLOOKUP(C79,der_t1_2511!$C$1:$E$100,3,FALSE),"Pas de tentative")</f>
        <v>14.5</v>
      </c>
      <c r="E79" t="str">
        <f>IFERROR(VLOOKUP(C79,der_t2_0212!$C$1:$E$134,3,FALSE),"Pas de tentative")</f>
        <v>Pas de tentative</v>
      </c>
      <c r="F79">
        <f t="shared" si="3"/>
        <v>14.5</v>
      </c>
      <c r="G79" t="str" cm="1">
        <f t="array" ref="G79">_xlfn.IFS(F79=0,"Pas de tentative", F79&lt;10,"Pas validé",F79&gt;=10,"Validé")</f>
        <v>Validé</v>
      </c>
    </row>
    <row r="80" spans="1:7" ht="15.75" hidden="1" x14ac:dyDescent="0.25">
      <c r="A80" s="19" t="s">
        <v>467</v>
      </c>
      <c r="B80" s="19" t="s">
        <v>466</v>
      </c>
      <c r="C80" s="19" t="str">
        <f t="shared" si="2"/>
        <v>DIETLINPierre-Antoine</v>
      </c>
      <c r="D80">
        <f>IFERROR(VLOOKUP(C80,der_t1_2511!$C$1:$E$100,3,FALSE),"Pas de tentative")</f>
        <v>17</v>
      </c>
      <c r="E80" t="str">
        <f>IFERROR(VLOOKUP(C80,der_t2_0212!$C$1:$E$134,3,FALSE),"Pas de tentative")</f>
        <v>Pas de tentative</v>
      </c>
      <c r="F80">
        <f t="shared" si="3"/>
        <v>17</v>
      </c>
      <c r="G80" t="str" cm="1">
        <f t="array" ref="G80">_xlfn.IFS(F80=0,"Pas de tentative", F80&lt;10,"Pas validé",F80&gt;=10,"Validé")</f>
        <v>Validé</v>
      </c>
    </row>
    <row r="81" spans="1:7" ht="15.75" hidden="1" x14ac:dyDescent="0.25">
      <c r="A81" s="10" t="s">
        <v>418</v>
      </c>
      <c r="B81" s="10" t="s">
        <v>417</v>
      </c>
      <c r="C81" s="10" t="str">
        <f t="shared" si="2"/>
        <v>DI FABIO-VALLETOscar</v>
      </c>
      <c r="D81">
        <f>IFERROR(VLOOKUP(C81,der_t1_2511!$C$1:$E$100,3,FALSE),"Pas de tentative")</f>
        <v>10.25</v>
      </c>
      <c r="E81" t="str">
        <f>IFERROR(VLOOKUP(C81,der_t2_0212!$C$1:$E$134,3,FALSE),"Pas de tentative")</f>
        <v>Pas de tentative</v>
      </c>
      <c r="F81">
        <f t="shared" si="3"/>
        <v>10.25</v>
      </c>
      <c r="G81" t="str" cm="1">
        <f t="array" ref="G81">_xlfn.IFS(F81=0,"Pas de tentative", F81&lt;10,"Pas validé",F81&gt;=10,"Validé")</f>
        <v>Validé</v>
      </c>
    </row>
    <row r="82" spans="1:7" ht="15.75" hidden="1" x14ac:dyDescent="0.25">
      <c r="A82" s="19" t="s">
        <v>297</v>
      </c>
      <c r="B82" s="19" t="s">
        <v>296</v>
      </c>
      <c r="C82" s="19" t="str">
        <f t="shared" si="2"/>
        <v>DJEDANEMNoe</v>
      </c>
      <c r="D82">
        <f>IFERROR(VLOOKUP(C82,der_t1_2511!$C$1:$E$100,3,FALSE),"Pas de tentative")</f>
        <v>20</v>
      </c>
      <c r="E82" t="str">
        <f>IFERROR(VLOOKUP(C82,der_t2_0212!$C$1:$E$134,3,FALSE),"Pas de tentative")</f>
        <v>Pas de tentative</v>
      </c>
      <c r="F82">
        <f t="shared" si="3"/>
        <v>20</v>
      </c>
      <c r="G82" t="str" cm="1">
        <f t="array" ref="G82">_xlfn.IFS(F82=0,"Pas de tentative", F82&lt;10,"Pas validé",F82&gt;=10,"Validé")</f>
        <v>Validé</v>
      </c>
    </row>
    <row r="83" spans="1:7" ht="15.75" hidden="1" x14ac:dyDescent="0.25">
      <c r="A83" s="10" t="s">
        <v>77</v>
      </c>
      <c r="B83" s="10" t="s">
        <v>175</v>
      </c>
      <c r="C83" s="10" t="str">
        <f t="shared" si="2"/>
        <v>DUBOISJuliette</v>
      </c>
      <c r="D83" t="str">
        <f>IFERROR(VLOOKUP(C83,der_t1_2511!$C$1:$E$100,3,FALSE),"Pas de tentative")</f>
        <v>Pas de tentative</v>
      </c>
      <c r="E83" t="str">
        <f>IFERROR(VLOOKUP(C83,der_t2_0212!$C$1:$E$134,3,FALSE),"Pas de tentative")</f>
        <v>Pas de tentative</v>
      </c>
      <c r="F83">
        <f t="shared" si="3"/>
        <v>0</v>
      </c>
      <c r="G83" t="str" cm="1">
        <f t="array" ref="G83">_xlfn.IFS(F83=0,"Pas de tentative", F83&lt;10,"Pas validé",F83&gt;=10,"Validé")</f>
        <v>Pas de tentative</v>
      </c>
    </row>
    <row r="84" spans="1:7" ht="15.75" hidden="1" x14ac:dyDescent="0.25">
      <c r="A84" s="19" t="s">
        <v>176</v>
      </c>
      <c r="B84" s="19" t="s">
        <v>175</v>
      </c>
      <c r="C84" s="19" t="str">
        <f t="shared" si="2"/>
        <v>DUBOISSebastien</v>
      </c>
      <c r="D84" t="str">
        <f>IFERROR(VLOOKUP(C84,der_t1_2511!$C$1:$E$100,3,FALSE),"Pas de tentative")</f>
        <v>Pas de tentative</v>
      </c>
      <c r="E84">
        <f>IFERROR(VLOOKUP(C84,der_t2_0212!$C$1:$E$134,3,FALSE),"Pas de tentative")</f>
        <v>11.5</v>
      </c>
      <c r="F84">
        <f t="shared" si="3"/>
        <v>11.5</v>
      </c>
      <c r="G84" t="str" cm="1">
        <f t="array" ref="G84">_xlfn.IFS(F84=0,"Pas de tentative", F84&lt;10,"Pas validé",F84&gt;=10,"Validé")</f>
        <v>Validé</v>
      </c>
    </row>
    <row r="85" spans="1:7" ht="15.75" hidden="1" x14ac:dyDescent="0.25">
      <c r="A85" s="10" t="s">
        <v>238</v>
      </c>
      <c r="B85" s="10" t="s">
        <v>604</v>
      </c>
      <c r="C85" s="10" t="str">
        <f t="shared" si="2"/>
        <v>DUBOTVictor</v>
      </c>
      <c r="D85">
        <f>IFERROR(VLOOKUP(C85,der_t1_2511!$C$1:$E$100,3,FALSE),"Pas de tentative")</f>
        <v>11.5</v>
      </c>
      <c r="E85" t="str">
        <f>IFERROR(VLOOKUP(C85,der_t2_0212!$C$1:$E$134,3,FALSE),"Pas de tentative")</f>
        <v>Pas de tentative</v>
      </c>
      <c r="F85">
        <f t="shared" si="3"/>
        <v>11.5</v>
      </c>
      <c r="G85" t="str" cm="1">
        <f t="array" ref="G85">_xlfn.IFS(F85=0,"Pas de tentative", F85&lt;10,"Pas validé",F85&gt;=10,"Validé")</f>
        <v>Validé</v>
      </c>
    </row>
    <row r="86" spans="1:7" ht="15.75" hidden="1" x14ac:dyDescent="0.25">
      <c r="A86" s="19" t="s">
        <v>192</v>
      </c>
      <c r="B86" s="19" t="s">
        <v>191</v>
      </c>
      <c r="C86" s="19" t="str">
        <f t="shared" si="2"/>
        <v>DU BREIL DE PONTBRIANDClotilde</v>
      </c>
      <c r="D86">
        <f>IFERROR(VLOOKUP(C86,der_t1_2511!$C$1:$E$100,3,FALSE),"Pas de tentative")</f>
        <v>12.75</v>
      </c>
      <c r="E86" t="str">
        <f>IFERROR(VLOOKUP(C86,der_t2_0212!$C$1:$E$134,3,FALSE),"Pas de tentative")</f>
        <v>Pas de tentative</v>
      </c>
      <c r="F86">
        <f t="shared" si="3"/>
        <v>12.75</v>
      </c>
      <c r="G86" t="str" cm="1">
        <f t="array" ref="G86">_xlfn.IFS(F86=0,"Pas de tentative", F86&lt;10,"Pas validé",F86&gt;=10,"Validé")</f>
        <v>Validé</v>
      </c>
    </row>
    <row r="87" spans="1:7" ht="15.75" hidden="1" x14ac:dyDescent="0.25">
      <c r="A87" s="10" t="s">
        <v>211</v>
      </c>
      <c r="B87" s="10" t="s">
        <v>210</v>
      </c>
      <c r="C87" s="10" t="str">
        <f t="shared" si="2"/>
        <v>DUDORETJules</v>
      </c>
      <c r="D87" t="str">
        <f>IFERROR(VLOOKUP(C87,der_t1_2511!$C$1:$E$100,3,FALSE),"Pas de tentative")</f>
        <v>Pas de tentative</v>
      </c>
      <c r="E87" t="str">
        <f>IFERROR(VLOOKUP(C87,der_t2_0212!$C$1:$E$134,3,FALSE),"Pas de tentative")</f>
        <v>Pas de tentative</v>
      </c>
      <c r="F87">
        <f t="shared" si="3"/>
        <v>0</v>
      </c>
      <c r="G87" t="str" cm="1">
        <f t="array" ref="G87">_xlfn.IFS(F87=0,"Pas de tentative", F87&lt;10,"Pas validé",F87&gt;=10,"Validé")</f>
        <v>Pas de tentative</v>
      </c>
    </row>
    <row r="88" spans="1:7" ht="15.75" hidden="1" x14ac:dyDescent="0.25">
      <c r="A88" s="19" t="s">
        <v>303</v>
      </c>
      <c r="B88" s="19" t="s">
        <v>302</v>
      </c>
      <c r="C88" s="19" t="str">
        <f t="shared" si="2"/>
        <v>DUFOIXPerline</v>
      </c>
      <c r="D88" t="str">
        <f>IFERROR(VLOOKUP(C88,der_t1_2511!$C$1:$E$100,3,FALSE),"Pas de tentative")</f>
        <v>Pas de tentative</v>
      </c>
      <c r="E88">
        <f>IFERROR(VLOOKUP(C88,der_t2_0212!$C$1:$E$134,3,FALSE),"Pas de tentative")</f>
        <v>15.25</v>
      </c>
      <c r="F88">
        <f t="shared" si="3"/>
        <v>15.25</v>
      </c>
      <c r="G88" t="str" cm="1">
        <f t="array" ref="G88">_xlfn.IFS(F88=0,"Pas de tentative", F88&lt;10,"Pas validé",F88&gt;=10,"Validé")</f>
        <v>Validé</v>
      </c>
    </row>
    <row r="89" spans="1:7" ht="15.75" hidden="1" x14ac:dyDescent="0.25">
      <c r="A89" s="10" t="s">
        <v>264</v>
      </c>
      <c r="B89" s="10" t="s">
        <v>299</v>
      </c>
      <c r="C89" s="10" t="str">
        <f t="shared" si="2"/>
        <v>DUMAS-VINCENTJulie</v>
      </c>
      <c r="D89" t="str">
        <f>IFERROR(VLOOKUP(C89,der_t1_2511!$C$1:$E$100,3,FALSE),"Pas de tentative")</f>
        <v>Pas de tentative</v>
      </c>
      <c r="E89">
        <f>IFERROR(VLOOKUP(C89,der_t2_0212!$C$1:$E$134,3,FALSE),"Pas de tentative")</f>
        <v>14.75</v>
      </c>
      <c r="F89">
        <f t="shared" si="3"/>
        <v>14.75</v>
      </c>
      <c r="G89" t="str" cm="1">
        <f t="array" ref="G89">_xlfn.IFS(F89=0,"Pas de tentative", F89&lt;10,"Pas validé",F89&gt;=10,"Validé")</f>
        <v>Validé</v>
      </c>
    </row>
    <row r="90" spans="1:7" ht="15.75" hidden="1" x14ac:dyDescent="0.25">
      <c r="A90" s="19" t="s">
        <v>605</v>
      </c>
      <c r="B90" s="19" t="s">
        <v>606</v>
      </c>
      <c r="C90" s="19" t="str">
        <f t="shared" si="2"/>
        <v>DUMINYMarc</v>
      </c>
      <c r="D90" t="str">
        <f>IFERROR(VLOOKUP(C90,der_t1_2511!$C$1:$E$100,3,FALSE),"Pas de tentative")</f>
        <v>Pas de tentative</v>
      </c>
      <c r="E90" t="str">
        <f>IFERROR(VLOOKUP(C90,der_t2_0212!$C$1:$E$134,3,FALSE),"Pas de tentative")</f>
        <v>Pas de tentative</v>
      </c>
      <c r="F90">
        <f t="shared" si="3"/>
        <v>0</v>
      </c>
      <c r="G90" t="str" cm="1">
        <f t="array" ref="G90">_xlfn.IFS(F90=0,"Pas de tentative", F90&lt;10,"Pas validé",F90&gt;=10,"Validé")</f>
        <v>Pas de tentative</v>
      </c>
    </row>
    <row r="91" spans="1:7" ht="15.75" hidden="1" x14ac:dyDescent="0.25">
      <c r="A91" s="10" t="s">
        <v>607</v>
      </c>
      <c r="B91" s="10" t="s">
        <v>608</v>
      </c>
      <c r="C91" s="10" t="str">
        <f t="shared" si="2"/>
        <v>DUPONTOmbeline</v>
      </c>
      <c r="D91">
        <f>IFERROR(VLOOKUP(C91,der_t1_2511!$C$1:$E$100,3,FALSE),"Pas de tentative")</f>
        <v>15.5</v>
      </c>
      <c r="E91" t="str">
        <f>IFERROR(VLOOKUP(C91,der_t2_0212!$C$1:$E$134,3,FALSE),"Pas de tentative")</f>
        <v>Pas de tentative</v>
      </c>
      <c r="F91">
        <f t="shared" si="3"/>
        <v>15.5</v>
      </c>
      <c r="G91" t="str" cm="1">
        <f t="array" ref="G91">_xlfn.IFS(F91=0,"Pas de tentative", F91&lt;10,"Pas validé",F91&gt;=10,"Validé")</f>
        <v>Validé</v>
      </c>
    </row>
    <row r="92" spans="1:7" ht="15.75" hidden="1" x14ac:dyDescent="0.25">
      <c r="A92" s="19" t="s">
        <v>173</v>
      </c>
      <c r="B92" s="19" t="s">
        <v>172</v>
      </c>
      <c r="C92" s="19" t="str">
        <f t="shared" si="2"/>
        <v>DUPRELilou</v>
      </c>
      <c r="D92" t="str">
        <f>IFERROR(VLOOKUP(C92,der_t1_2511!$C$1:$E$100,3,FALSE),"Pas de tentative")</f>
        <v>Pas de tentative</v>
      </c>
      <c r="E92" t="str">
        <f>IFERROR(VLOOKUP(C92,der_t2_0212!$C$1:$E$134,3,FALSE),"Pas de tentative")</f>
        <v>Pas de tentative</v>
      </c>
      <c r="F92">
        <f t="shared" si="3"/>
        <v>0</v>
      </c>
      <c r="G92" t="str" cm="1">
        <f t="array" ref="G92">_xlfn.IFS(F92=0,"Pas de tentative", F92&lt;10,"Pas validé",F92&gt;=10,"Validé")</f>
        <v>Pas de tentative</v>
      </c>
    </row>
    <row r="93" spans="1:7" ht="15.75" hidden="1" x14ac:dyDescent="0.25">
      <c r="A93" s="10" t="s">
        <v>208</v>
      </c>
      <c r="B93" s="10" t="s">
        <v>272</v>
      </c>
      <c r="C93" s="10" t="str">
        <f t="shared" si="2"/>
        <v>DUPUITAlban</v>
      </c>
      <c r="D93">
        <f>IFERROR(VLOOKUP(C93,der_t1_2511!$C$1:$E$100,3,FALSE),"Pas de tentative")</f>
        <v>18</v>
      </c>
      <c r="E93" t="str">
        <f>IFERROR(VLOOKUP(C93,der_t2_0212!$C$1:$E$134,3,FALSE),"Pas de tentative")</f>
        <v>Pas de tentative</v>
      </c>
      <c r="F93">
        <f t="shared" si="3"/>
        <v>18</v>
      </c>
      <c r="G93" t="str" cm="1">
        <f t="array" ref="G93">_xlfn.IFS(F93=0,"Pas de tentative", F93&lt;10,"Pas validé",F93&gt;=10,"Validé")</f>
        <v>Validé</v>
      </c>
    </row>
    <row r="94" spans="1:7" ht="15.75" hidden="1" x14ac:dyDescent="0.25">
      <c r="A94" s="19" t="s">
        <v>517</v>
      </c>
      <c r="B94" s="19" t="s">
        <v>516</v>
      </c>
      <c r="C94" s="19" t="str">
        <f t="shared" si="2"/>
        <v>DUVALMarin</v>
      </c>
      <c r="D94">
        <f>IFERROR(VLOOKUP(C94,der_t1_2511!$C$1:$E$100,3,FALSE),"Pas de tentative")</f>
        <v>18</v>
      </c>
      <c r="E94" t="str">
        <f>IFERROR(VLOOKUP(C94,der_t2_0212!$C$1:$E$134,3,FALSE),"Pas de tentative")</f>
        <v>Pas de tentative</v>
      </c>
      <c r="F94">
        <f t="shared" si="3"/>
        <v>18</v>
      </c>
      <c r="G94" t="str" cm="1">
        <f t="array" ref="G94">_xlfn.IFS(F94=0,"Pas de tentative", F94&lt;10,"Pas validé",F94&gt;=10,"Validé")</f>
        <v>Validé</v>
      </c>
    </row>
    <row r="95" spans="1:7" ht="15.75" hidden="1" x14ac:dyDescent="0.25">
      <c r="A95" s="10" t="s">
        <v>270</v>
      </c>
      <c r="B95" s="10" t="s">
        <v>269</v>
      </c>
      <c r="C95" s="10" t="str">
        <f t="shared" si="2"/>
        <v>DUYNSLAGERArmelle</v>
      </c>
      <c r="D95">
        <f>IFERROR(VLOOKUP(C95,der_t1_2511!$C$1:$E$100,3,FALSE),"Pas de tentative")</f>
        <v>10</v>
      </c>
      <c r="E95" t="str">
        <f>IFERROR(VLOOKUP(C95,der_t2_0212!$C$1:$E$134,3,FALSE),"Pas de tentative")</f>
        <v>Pas de tentative</v>
      </c>
      <c r="F95">
        <f t="shared" si="3"/>
        <v>10</v>
      </c>
      <c r="G95" t="str" cm="1">
        <f t="array" ref="G95">_xlfn.IFS(F95=0,"Pas de tentative", F95&lt;10,"Pas validé",F95&gt;=10,"Validé")</f>
        <v>Validé</v>
      </c>
    </row>
    <row r="96" spans="1:7" ht="15.75" hidden="1" x14ac:dyDescent="0.25">
      <c r="A96" s="19" t="s">
        <v>232</v>
      </c>
      <c r="B96" s="19" t="s">
        <v>231</v>
      </c>
      <c r="C96" s="19" t="str">
        <f t="shared" si="2"/>
        <v>DYKMANSVictoire</v>
      </c>
      <c r="D96" t="str">
        <f>IFERROR(VLOOKUP(C96,der_t1_2511!$C$1:$E$100,3,FALSE),"Pas de tentative")</f>
        <v>Pas de tentative</v>
      </c>
      <c r="E96">
        <f>IFERROR(VLOOKUP(C96,der_t2_0212!$C$1:$E$134,3,FALSE),"Pas de tentative")</f>
        <v>4.5</v>
      </c>
      <c r="F96">
        <f t="shared" si="3"/>
        <v>4.5</v>
      </c>
      <c r="G96" t="str" cm="1">
        <f t="array" ref="G96">_xlfn.IFS(F96=0,"Pas de tentative", F96&lt;10,"Pas validé",F96&gt;=10,"Validé")</f>
        <v>Pas validé</v>
      </c>
    </row>
    <row r="97" spans="1:7" ht="15.75" hidden="1" x14ac:dyDescent="0.25">
      <c r="A97" s="10" t="s">
        <v>283</v>
      </c>
      <c r="B97" s="10" t="s">
        <v>282</v>
      </c>
      <c r="C97" s="10" t="str">
        <f t="shared" si="2"/>
        <v>EL OUADGHIRIAmira</v>
      </c>
      <c r="D97" t="str">
        <f>IFERROR(VLOOKUP(C97,der_t1_2511!$C$1:$E$100,3,FALSE),"Pas de tentative")</f>
        <v>Pas de tentative</v>
      </c>
      <c r="E97">
        <f>IFERROR(VLOOKUP(C97,der_t2_0212!$C$1:$E$134,3,FALSE),"Pas de tentative")</f>
        <v>15</v>
      </c>
      <c r="F97">
        <f t="shared" si="3"/>
        <v>15</v>
      </c>
      <c r="G97" t="str" cm="1">
        <f t="array" ref="G97">_xlfn.IFS(F97=0,"Pas de tentative", F97&lt;10,"Pas validé",F97&gt;=10,"Validé")</f>
        <v>Validé</v>
      </c>
    </row>
    <row r="98" spans="1:7" ht="15.75" hidden="1" x14ac:dyDescent="0.25">
      <c r="A98" s="19" t="s">
        <v>181</v>
      </c>
      <c r="B98" s="19" t="s">
        <v>180</v>
      </c>
      <c r="C98" s="19" t="str">
        <f t="shared" si="2"/>
        <v>ENTINGERGregoire</v>
      </c>
      <c r="D98" t="str">
        <f>IFERROR(VLOOKUP(C98,der_t1_2511!$C$1:$E$100,3,FALSE),"Pas de tentative")</f>
        <v>Pas de tentative</v>
      </c>
      <c r="E98">
        <f>IFERROR(VLOOKUP(C98,der_t2_0212!$C$1:$E$134,3,FALSE),"Pas de tentative")</f>
        <v>12.25</v>
      </c>
      <c r="F98">
        <f t="shared" si="3"/>
        <v>12.25</v>
      </c>
      <c r="G98" t="str" cm="1">
        <f t="array" ref="G98">_xlfn.IFS(F98=0,"Pas de tentative", F98&lt;10,"Pas validé",F98&gt;=10,"Validé")</f>
        <v>Validé</v>
      </c>
    </row>
    <row r="99" spans="1:7" ht="15.75" hidden="1" x14ac:dyDescent="0.25">
      <c r="A99" s="10" t="s">
        <v>65</v>
      </c>
      <c r="B99" s="10" t="s">
        <v>530</v>
      </c>
      <c r="C99" s="10" t="str">
        <f t="shared" si="2"/>
        <v>ERIPRETPaul</v>
      </c>
      <c r="D99" t="str">
        <f>IFERROR(VLOOKUP(C99,der_t1_2511!$C$1:$E$100,3,FALSE),"Pas de tentative")</f>
        <v>Pas de tentative</v>
      </c>
      <c r="E99" t="str">
        <f>IFERROR(VLOOKUP(C99,der_t2_0212!$C$1:$E$134,3,FALSE),"Pas de tentative")</f>
        <v>Pas de tentative</v>
      </c>
      <c r="F99">
        <f t="shared" si="3"/>
        <v>0</v>
      </c>
      <c r="G99" t="str" cm="1">
        <f t="array" ref="G99">_xlfn.IFS(F99=0,"Pas de tentative", F99&lt;10,"Pas validé",F99&gt;=10,"Validé")</f>
        <v>Pas de tentative</v>
      </c>
    </row>
    <row r="100" spans="1:7" ht="15.75" hidden="1" x14ac:dyDescent="0.25">
      <c r="A100" s="19" t="s">
        <v>609</v>
      </c>
      <c r="B100" s="19" t="s">
        <v>610</v>
      </c>
      <c r="C100" s="19" t="str">
        <f t="shared" si="2"/>
        <v>ESTIENNEAlienor</v>
      </c>
      <c r="D100">
        <f>IFERROR(VLOOKUP(C100,der_t1_2511!$C$1:$E$100,3,FALSE),"Pas de tentative")</f>
        <v>11.5</v>
      </c>
      <c r="E100" t="str">
        <f>IFERROR(VLOOKUP(C100,der_t2_0212!$C$1:$E$134,3,FALSE),"Pas de tentative")</f>
        <v>Pas de tentative</v>
      </c>
      <c r="F100">
        <f t="shared" si="3"/>
        <v>11.5</v>
      </c>
      <c r="G100" t="str" cm="1">
        <f t="array" ref="G100">_xlfn.IFS(F100=0,"Pas de tentative", F100&lt;10,"Pas validé",F100&gt;=10,"Validé")</f>
        <v>Validé</v>
      </c>
    </row>
    <row r="101" spans="1:7" ht="15.75" hidden="1" x14ac:dyDescent="0.25">
      <c r="A101" s="10" t="s">
        <v>611</v>
      </c>
      <c r="B101" s="10" t="s">
        <v>612</v>
      </c>
      <c r="C101" s="10" t="str">
        <f t="shared" si="2"/>
        <v>FANSiying</v>
      </c>
      <c r="D101" t="str">
        <f>IFERROR(VLOOKUP(C101,der_t1_2511!$C$1:$E$100,3,FALSE),"Pas de tentative")</f>
        <v>Pas de tentative</v>
      </c>
      <c r="E101" t="str">
        <f>IFERROR(VLOOKUP(C101,der_t2_0212!$C$1:$E$134,3,FALSE),"Pas de tentative")</f>
        <v>Pas de tentative</v>
      </c>
      <c r="F101">
        <f t="shared" si="3"/>
        <v>0</v>
      </c>
      <c r="G101" t="str" cm="1">
        <f t="array" ref="G101">_xlfn.IFS(F101=0,"Pas de tentative", F101&lt;10,"Pas validé",F101&gt;=10,"Validé")</f>
        <v>Pas de tentative</v>
      </c>
    </row>
    <row r="102" spans="1:7" ht="15.75" hidden="1" x14ac:dyDescent="0.25">
      <c r="A102" s="19" t="s">
        <v>493</v>
      </c>
      <c r="B102" s="19" t="s">
        <v>492</v>
      </c>
      <c r="C102" s="19" t="str">
        <f t="shared" si="2"/>
        <v>FATRASBlanche</v>
      </c>
      <c r="D102" t="str">
        <f>IFERROR(VLOOKUP(C102,der_t1_2511!$C$1:$E$100,3,FALSE),"Pas de tentative")</f>
        <v>Pas de tentative</v>
      </c>
      <c r="E102">
        <f>IFERROR(VLOOKUP(C102,der_t2_0212!$C$1:$E$134,3,FALSE),"Pas de tentative")</f>
        <v>17.5</v>
      </c>
      <c r="F102">
        <f t="shared" si="3"/>
        <v>17.5</v>
      </c>
      <c r="G102" t="str" cm="1">
        <f t="array" ref="G102">_xlfn.IFS(F102=0,"Pas de tentative", F102&lt;10,"Pas validé",F102&gt;=10,"Validé")</f>
        <v>Validé</v>
      </c>
    </row>
    <row r="103" spans="1:7" ht="15.75" hidden="1" x14ac:dyDescent="0.25">
      <c r="A103" s="10" t="s">
        <v>286</v>
      </c>
      <c r="B103" s="10" t="s">
        <v>285</v>
      </c>
      <c r="C103" s="10" t="str">
        <f t="shared" si="2"/>
        <v>FAUCHERMartin</v>
      </c>
      <c r="D103" t="str">
        <f>IFERROR(VLOOKUP(C103,der_t1_2511!$C$1:$E$100,3,FALSE),"Pas de tentative")</f>
        <v>Pas de tentative</v>
      </c>
      <c r="E103" t="str">
        <f>IFERROR(VLOOKUP(C103,der_t2_0212!$C$1:$E$134,3,FALSE),"Pas de tentative")</f>
        <v>Pas de tentative</v>
      </c>
      <c r="F103">
        <f t="shared" si="3"/>
        <v>0</v>
      </c>
      <c r="G103" t="str" cm="1">
        <f t="array" ref="G103">_xlfn.IFS(F103=0,"Pas de tentative", F103&lt;10,"Pas validé",F103&gt;=10,"Validé")</f>
        <v>Pas de tentative</v>
      </c>
    </row>
    <row r="104" spans="1:7" ht="15.75" hidden="1" x14ac:dyDescent="0.25">
      <c r="A104" s="19" t="s">
        <v>238</v>
      </c>
      <c r="B104" s="19" t="s">
        <v>613</v>
      </c>
      <c r="C104" s="19" t="str">
        <f t="shared" si="2"/>
        <v>FAYOLVictor</v>
      </c>
      <c r="D104" t="str">
        <f>IFERROR(VLOOKUP(C104,der_t1_2511!$C$1:$E$100,3,FALSE),"Pas de tentative")</f>
        <v>Pas de tentative</v>
      </c>
      <c r="E104">
        <f>IFERROR(VLOOKUP(C104,der_t2_0212!$C$1:$E$134,3,FALSE),"Pas de tentative")</f>
        <v>7.5</v>
      </c>
      <c r="F104">
        <f t="shared" si="3"/>
        <v>7.5</v>
      </c>
      <c r="G104" t="str" cm="1">
        <f t="array" ref="G104">_xlfn.IFS(F104=0,"Pas de tentative", F104&lt;10,"Pas validé",F104&gt;=10,"Validé")</f>
        <v>Pas validé</v>
      </c>
    </row>
    <row r="105" spans="1:7" ht="15.75" hidden="1" x14ac:dyDescent="0.25">
      <c r="A105" s="10" t="s">
        <v>146</v>
      </c>
      <c r="B105" s="10" t="s">
        <v>171</v>
      </c>
      <c r="C105" s="10" t="str">
        <f t="shared" si="2"/>
        <v>FONDMaxime</v>
      </c>
      <c r="D105" t="str">
        <f>IFERROR(VLOOKUP(C105,der_t1_2511!$C$1:$E$100,3,FALSE),"Pas de tentative")</f>
        <v>Pas de tentative</v>
      </c>
      <c r="E105">
        <f>IFERROR(VLOOKUP(C105,der_t2_0212!$C$1:$E$134,3,FALSE),"Pas de tentative")</f>
        <v>14.5</v>
      </c>
      <c r="F105">
        <f t="shared" si="3"/>
        <v>14.5</v>
      </c>
      <c r="G105" t="str" cm="1">
        <f t="array" ref="G105">_xlfn.IFS(F105=0,"Pas de tentative", F105&lt;10,"Pas validé",F105&gt;=10,"Validé")</f>
        <v>Validé</v>
      </c>
    </row>
    <row r="106" spans="1:7" ht="15.75" hidden="1" x14ac:dyDescent="0.25">
      <c r="A106" s="19" t="s">
        <v>614</v>
      </c>
      <c r="B106" s="19" t="s">
        <v>615</v>
      </c>
      <c r="C106" s="19" t="str">
        <f t="shared" si="2"/>
        <v>FOULON-DETREZClelia</v>
      </c>
      <c r="D106">
        <f>IFERROR(VLOOKUP(C106,der_t1_2511!$C$1:$E$100,3,FALSE),"Pas de tentative")</f>
        <v>18</v>
      </c>
      <c r="E106" t="str">
        <f>IFERROR(VLOOKUP(C106,der_t2_0212!$C$1:$E$134,3,FALSE),"Pas de tentative")</f>
        <v>Pas de tentative</v>
      </c>
      <c r="F106">
        <f t="shared" si="3"/>
        <v>18</v>
      </c>
      <c r="G106" t="str" cm="1">
        <f t="array" ref="G106">_xlfn.IFS(F106=0,"Pas de tentative", F106&lt;10,"Pas validé",F106&gt;=10,"Validé")</f>
        <v>Validé</v>
      </c>
    </row>
    <row r="107" spans="1:7" ht="15.75" hidden="1" x14ac:dyDescent="0.25">
      <c r="A107" s="10" t="s">
        <v>450</v>
      </c>
      <c r="B107" s="10" t="s">
        <v>449</v>
      </c>
      <c r="C107" s="10" t="str">
        <f t="shared" si="2"/>
        <v>FRANCHAISEFlavie</v>
      </c>
      <c r="D107">
        <f>IFERROR(VLOOKUP(C107,der_t1_2511!$C$1:$E$100,3,FALSE),"Pas de tentative")</f>
        <v>14.75</v>
      </c>
      <c r="E107" t="str">
        <f>IFERROR(VLOOKUP(C107,der_t2_0212!$C$1:$E$134,3,FALSE),"Pas de tentative")</f>
        <v>Pas de tentative</v>
      </c>
      <c r="F107">
        <f t="shared" si="3"/>
        <v>14.75</v>
      </c>
      <c r="G107" t="str" cm="1">
        <f t="array" ref="G107">_xlfn.IFS(F107=0,"Pas de tentative", F107&lt;10,"Pas validé",F107&gt;=10,"Validé")</f>
        <v>Validé</v>
      </c>
    </row>
    <row r="108" spans="1:7" ht="15.75" hidden="1" x14ac:dyDescent="0.25">
      <c r="A108" s="19" t="s">
        <v>309</v>
      </c>
      <c r="B108" s="19" t="s">
        <v>308</v>
      </c>
      <c r="C108" s="19" t="str">
        <f t="shared" si="2"/>
        <v>FRIBOULETAdrien</v>
      </c>
      <c r="D108">
        <f>IFERROR(VLOOKUP(C108,der_t1_2511!$C$1:$E$100,3,FALSE),"Pas de tentative")</f>
        <v>16</v>
      </c>
      <c r="E108" t="str">
        <f>IFERROR(VLOOKUP(C108,der_t2_0212!$C$1:$E$134,3,FALSE),"Pas de tentative")</f>
        <v>Pas de tentative</v>
      </c>
      <c r="F108">
        <f t="shared" si="3"/>
        <v>16</v>
      </c>
      <c r="G108" t="str" cm="1">
        <f t="array" ref="G108">_xlfn.IFS(F108=0,"Pas de tentative", F108&lt;10,"Pas validé",F108&gt;=10,"Validé")</f>
        <v>Validé</v>
      </c>
    </row>
    <row r="109" spans="1:7" ht="15.75" hidden="1" x14ac:dyDescent="0.25">
      <c r="A109" s="10" t="s">
        <v>616</v>
      </c>
      <c r="B109" s="10" t="s">
        <v>617</v>
      </c>
      <c r="C109" s="10" t="str">
        <f t="shared" si="2"/>
        <v>GAILLARDMaelle</v>
      </c>
      <c r="D109" t="str">
        <f>IFERROR(VLOOKUP(C109,der_t1_2511!$C$1:$E$100,3,FALSE),"Pas de tentative")</f>
        <v>Pas de tentative</v>
      </c>
      <c r="E109">
        <f>IFERROR(VLOOKUP(C109,der_t2_0212!$C$1:$E$134,3,FALSE),"Pas de tentative")</f>
        <v>12.25</v>
      </c>
      <c r="F109">
        <f t="shared" si="3"/>
        <v>12.25</v>
      </c>
      <c r="G109" t="str" cm="1">
        <f t="array" ref="G109">_xlfn.IFS(F109=0,"Pas de tentative", F109&lt;10,"Pas validé",F109&gt;=10,"Validé")</f>
        <v>Validé</v>
      </c>
    </row>
    <row r="110" spans="1:7" ht="15.75" hidden="1" x14ac:dyDescent="0.25">
      <c r="A110" s="19" t="s">
        <v>306</v>
      </c>
      <c r="B110" s="19" t="s">
        <v>618</v>
      </c>
      <c r="C110" s="19" t="str">
        <f t="shared" si="2"/>
        <v>GAILLARD DE SAINT GERMAINLouis</v>
      </c>
      <c r="D110" t="str">
        <f>IFERROR(VLOOKUP(C110,der_t1_2511!$C$1:$E$100,3,FALSE),"Pas de tentative")</f>
        <v>Pas de tentative</v>
      </c>
      <c r="E110">
        <f>IFERROR(VLOOKUP(C110,der_t2_0212!$C$1:$E$134,3,FALSE),"Pas de tentative")</f>
        <v>17.5</v>
      </c>
      <c r="F110">
        <f t="shared" si="3"/>
        <v>17.5</v>
      </c>
      <c r="G110" t="str" cm="1">
        <f t="array" ref="G110">_xlfn.IFS(F110=0,"Pas de tentative", F110&lt;10,"Pas validé",F110&gt;=10,"Validé")</f>
        <v>Validé</v>
      </c>
    </row>
    <row r="111" spans="1:7" ht="15.75" hidden="1" x14ac:dyDescent="0.25">
      <c r="A111" s="10" t="s">
        <v>77</v>
      </c>
      <c r="B111" s="10" t="s">
        <v>619</v>
      </c>
      <c r="C111" s="10" t="str">
        <f t="shared" si="2"/>
        <v>GAMBIERJuliette</v>
      </c>
      <c r="D111">
        <f>IFERROR(VLOOKUP(C111,der_t1_2511!$C$1:$E$100,3,FALSE),"Pas de tentative")</f>
        <v>11.5</v>
      </c>
      <c r="E111" t="str">
        <f>IFERROR(VLOOKUP(C111,der_t2_0212!$C$1:$E$134,3,FALSE),"Pas de tentative")</f>
        <v>Pas de tentative</v>
      </c>
      <c r="F111">
        <f t="shared" si="3"/>
        <v>11.5</v>
      </c>
      <c r="G111" t="str" cm="1">
        <f t="array" ref="G111">_xlfn.IFS(F111=0,"Pas de tentative", F111&lt;10,"Pas validé",F111&gt;=10,"Validé")</f>
        <v>Validé</v>
      </c>
    </row>
    <row r="112" spans="1:7" ht="15.75" hidden="1" x14ac:dyDescent="0.25">
      <c r="A112" s="19" t="s">
        <v>301</v>
      </c>
      <c r="B112" s="19" t="s">
        <v>300</v>
      </c>
      <c r="C112" s="19" t="str">
        <f t="shared" si="2"/>
        <v>GANGNITOCassandre</v>
      </c>
      <c r="D112" t="str">
        <f>IFERROR(VLOOKUP(C112,der_t1_2511!$C$1:$E$100,3,FALSE),"Pas de tentative")</f>
        <v>Pas de tentative</v>
      </c>
      <c r="E112" t="str">
        <f>IFERROR(VLOOKUP(C112,der_t2_0212!$C$1:$E$134,3,FALSE),"Pas de tentative")</f>
        <v>Pas de tentative</v>
      </c>
      <c r="F112">
        <f t="shared" si="3"/>
        <v>0</v>
      </c>
      <c r="G112" t="str" cm="1">
        <f t="array" ref="G112">_xlfn.IFS(F112=0,"Pas de tentative", F112&lt;10,"Pas validé",F112&gt;=10,"Validé")</f>
        <v>Pas de tentative</v>
      </c>
    </row>
    <row r="113" spans="1:7" ht="15.75" hidden="1" x14ac:dyDescent="0.25">
      <c r="A113" s="10" t="s">
        <v>74</v>
      </c>
      <c r="B113" s="10" t="s">
        <v>620</v>
      </c>
      <c r="C113" s="10" t="str">
        <f t="shared" si="2"/>
        <v>GARNERYLucie</v>
      </c>
      <c r="D113" t="str">
        <f>IFERROR(VLOOKUP(C113,der_t1_2511!$C$1:$E$100,3,FALSE),"Pas de tentative")</f>
        <v>Pas de tentative</v>
      </c>
      <c r="E113">
        <f>IFERROR(VLOOKUP(C113,der_t2_0212!$C$1:$E$134,3,FALSE),"Pas de tentative")</f>
        <v>15.5</v>
      </c>
      <c r="F113">
        <f t="shared" si="3"/>
        <v>15.5</v>
      </c>
      <c r="G113" t="str" cm="1">
        <f t="array" ref="G113">_xlfn.IFS(F113=0,"Pas de tentative", F113&lt;10,"Pas validé",F113&gt;=10,"Validé")</f>
        <v>Validé</v>
      </c>
    </row>
    <row r="114" spans="1:7" ht="15.75" hidden="1" x14ac:dyDescent="0.25">
      <c r="A114" s="19" t="s">
        <v>221</v>
      </c>
      <c r="B114" s="19" t="s">
        <v>220</v>
      </c>
      <c r="C114" s="19" t="str">
        <f t="shared" si="2"/>
        <v>GARROTMathis</v>
      </c>
      <c r="D114">
        <f>IFERROR(VLOOKUP(C114,der_t1_2511!$C$1:$E$100,3,FALSE),"Pas de tentative")</f>
        <v>7.25</v>
      </c>
      <c r="E114">
        <f>IFERROR(VLOOKUP(C114,der_t2_0212!$C$1:$E$134,3,FALSE),"Pas de tentative")</f>
        <v>11.75</v>
      </c>
      <c r="F114">
        <f t="shared" si="3"/>
        <v>11.75</v>
      </c>
      <c r="G114" t="str" cm="1">
        <f t="array" ref="G114">_xlfn.IFS(F114=0,"Pas de tentative", F114&lt;10,"Pas validé",F114&gt;=10,"Validé")</f>
        <v>Validé</v>
      </c>
    </row>
    <row r="115" spans="1:7" ht="15.75" hidden="1" x14ac:dyDescent="0.25">
      <c r="A115" s="10" t="s">
        <v>149</v>
      </c>
      <c r="B115" s="10" t="s">
        <v>513</v>
      </c>
      <c r="C115" s="10" t="str">
        <f t="shared" si="2"/>
        <v>GASPARDOLouise</v>
      </c>
      <c r="D115" t="str">
        <f>IFERROR(VLOOKUP(C115,der_t1_2511!$C$1:$E$100,3,FALSE),"Pas de tentative")</f>
        <v>Pas de tentative</v>
      </c>
      <c r="E115">
        <f>IFERROR(VLOOKUP(C115,der_t2_0212!$C$1:$E$134,3,FALSE),"Pas de tentative")</f>
        <v>17</v>
      </c>
      <c r="F115">
        <f t="shared" si="3"/>
        <v>17</v>
      </c>
      <c r="G115" t="str" cm="1">
        <f t="array" ref="G115">_xlfn.IFS(F115=0,"Pas de tentative", F115&lt;10,"Pas validé",F115&gt;=10,"Validé")</f>
        <v>Validé</v>
      </c>
    </row>
    <row r="116" spans="1:7" ht="15.75" hidden="1" x14ac:dyDescent="0.25">
      <c r="A116" s="19" t="s">
        <v>146</v>
      </c>
      <c r="B116" s="19" t="s">
        <v>169</v>
      </c>
      <c r="C116" s="19" t="str">
        <f t="shared" si="2"/>
        <v>GAVOISMaxime</v>
      </c>
      <c r="D116" t="str">
        <f>IFERROR(VLOOKUP(C116,der_t1_2511!$C$1:$E$100,3,FALSE),"Pas de tentative")</f>
        <v>Pas de tentative</v>
      </c>
      <c r="E116" t="str">
        <f>IFERROR(VLOOKUP(C116,der_t2_0212!$C$1:$E$134,3,FALSE),"Pas de tentative")</f>
        <v>Pas de tentative</v>
      </c>
      <c r="F116">
        <f t="shared" si="3"/>
        <v>0</v>
      </c>
      <c r="G116" t="str" cm="1">
        <f t="array" ref="G116">_xlfn.IFS(F116=0,"Pas de tentative", F116&lt;10,"Pas validé",F116&gt;=10,"Validé")</f>
        <v>Pas de tentative</v>
      </c>
    </row>
    <row r="117" spans="1:7" ht="15.75" hidden="1" x14ac:dyDescent="0.25">
      <c r="A117" s="10" t="s">
        <v>621</v>
      </c>
      <c r="B117" s="10" t="s">
        <v>622</v>
      </c>
      <c r="C117" s="10" t="str">
        <f t="shared" si="2"/>
        <v>GAY-BOISSIER-DESCOMBESAnoa</v>
      </c>
      <c r="D117" t="str">
        <f>IFERROR(VLOOKUP(C117,der_t1_2511!$C$1:$E$100,3,FALSE),"Pas de tentative")</f>
        <v>Pas de tentative</v>
      </c>
      <c r="E117" t="str">
        <f>IFERROR(VLOOKUP(C117,der_t2_0212!$C$1:$E$134,3,FALSE),"Pas de tentative")</f>
        <v>Pas de tentative</v>
      </c>
      <c r="F117">
        <f t="shared" si="3"/>
        <v>0</v>
      </c>
      <c r="G117" t="str" cm="1">
        <f t="array" ref="G117">_xlfn.IFS(F117=0,"Pas de tentative", F117&lt;10,"Pas validé",F117&gt;=10,"Validé")</f>
        <v>Pas de tentative</v>
      </c>
    </row>
    <row r="118" spans="1:7" ht="15.75" hidden="1" x14ac:dyDescent="0.25">
      <c r="A118" s="19" t="s">
        <v>623</v>
      </c>
      <c r="B118" s="19" t="s">
        <v>624</v>
      </c>
      <c r="C118" s="19" t="str">
        <f t="shared" si="2"/>
        <v>GEATJosselyn</v>
      </c>
      <c r="D118">
        <f>IFERROR(VLOOKUP(C118,der_t1_2511!$C$1:$E$100,3,FALSE),"Pas de tentative")</f>
        <v>12.25</v>
      </c>
      <c r="E118" t="str">
        <f>IFERROR(VLOOKUP(C118,der_t2_0212!$C$1:$E$134,3,FALSE),"Pas de tentative")</f>
        <v>Pas de tentative</v>
      </c>
      <c r="F118">
        <f t="shared" si="3"/>
        <v>12.25</v>
      </c>
      <c r="G118" t="str" cm="1">
        <f t="array" ref="G118">_xlfn.IFS(F118=0,"Pas de tentative", F118&lt;10,"Pas validé",F118&gt;=10,"Validé")</f>
        <v>Validé</v>
      </c>
    </row>
    <row r="119" spans="1:7" ht="15.75" hidden="1" x14ac:dyDescent="0.25">
      <c r="A119" s="10" t="s">
        <v>450</v>
      </c>
      <c r="B119" s="10" t="s">
        <v>625</v>
      </c>
      <c r="C119" s="10" t="str">
        <f t="shared" si="2"/>
        <v>GENTIENFlavie</v>
      </c>
      <c r="D119">
        <f>IFERROR(VLOOKUP(C119,der_t1_2511!$C$1:$E$100,3,FALSE),"Pas de tentative")</f>
        <v>7.25</v>
      </c>
      <c r="E119" t="str">
        <f>IFERROR(VLOOKUP(C119,der_t2_0212!$C$1:$E$134,3,FALSE),"Pas de tentative")</f>
        <v>Pas de tentative</v>
      </c>
      <c r="F119">
        <f t="shared" si="3"/>
        <v>7.25</v>
      </c>
      <c r="G119" t="str" cm="1">
        <f t="array" ref="G119">_xlfn.IFS(F119=0,"Pas de tentative", F119&lt;10,"Pas validé",F119&gt;=10,"Validé")</f>
        <v>Pas validé</v>
      </c>
    </row>
    <row r="120" spans="1:7" ht="15.75" hidden="1" x14ac:dyDescent="0.25">
      <c r="A120" s="19" t="s">
        <v>626</v>
      </c>
      <c r="B120" s="19" t="s">
        <v>627</v>
      </c>
      <c r="C120" s="19" t="str">
        <f t="shared" si="2"/>
        <v>GIBERTGarance</v>
      </c>
      <c r="D120">
        <f>IFERROR(VLOOKUP(C120,der_t1_2511!$C$1:$E$100,3,FALSE),"Pas de tentative")</f>
        <v>12.25</v>
      </c>
      <c r="E120" t="str">
        <f>IFERROR(VLOOKUP(C120,der_t2_0212!$C$1:$E$134,3,FALSE),"Pas de tentative")</f>
        <v>Pas de tentative</v>
      </c>
      <c r="F120">
        <f t="shared" si="3"/>
        <v>12.25</v>
      </c>
      <c r="G120" t="str" cm="1">
        <f t="array" ref="G120">_xlfn.IFS(F120=0,"Pas de tentative", F120&lt;10,"Pas validé",F120&gt;=10,"Validé")</f>
        <v>Validé</v>
      </c>
    </row>
    <row r="121" spans="1:7" ht="15.75" hidden="1" x14ac:dyDescent="0.25">
      <c r="A121" s="10" t="s">
        <v>149</v>
      </c>
      <c r="B121" s="10" t="s">
        <v>628</v>
      </c>
      <c r="C121" s="10" t="str">
        <f t="shared" si="2"/>
        <v>GIBRATLouise</v>
      </c>
      <c r="D121" t="str">
        <f>IFERROR(VLOOKUP(C121,der_t1_2511!$C$1:$E$100,3,FALSE),"Pas de tentative")</f>
        <v>Pas de tentative</v>
      </c>
      <c r="E121">
        <f>IFERROR(VLOOKUP(C121,der_t2_0212!$C$1:$E$134,3,FALSE),"Pas de tentative")</f>
        <v>12.5</v>
      </c>
      <c r="F121">
        <f t="shared" si="3"/>
        <v>12.5</v>
      </c>
      <c r="G121" t="str" cm="1">
        <f t="array" ref="G121">_xlfn.IFS(F121=0,"Pas de tentative", F121&lt;10,"Pas validé",F121&gt;=10,"Validé")</f>
        <v>Validé</v>
      </c>
    </row>
    <row r="122" spans="1:7" ht="15.75" hidden="1" x14ac:dyDescent="0.25">
      <c r="A122" s="19" t="s">
        <v>629</v>
      </c>
      <c r="B122" s="19" t="s">
        <v>630</v>
      </c>
      <c r="C122" s="19" t="str">
        <f t="shared" si="2"/>
        <v>GODEBERTBrice</v>
      </c>
      <c r="D122" t="str">
        <f>IFERROR(VLOOKUP(C122,der_t1_2511!$C$1:$E$100,3,FALSE),"Pas de tentative")</f>
        <v>Pas de tentative</v>
      </c>
      <c r="E122" t="str">
        <f>IFERROR(VLOOKUP(C122,der_t2_0212!$C$1:$E$134,3,FALSE),"Pas de tentative")</f>
        <v>Pas de tentative</v>
      </c>
      <c r="F122">
        <f t="shared" si="3"/>
        <v>0</v>
      </c>
      <c r="G122" t="str" cm="1">
        <f t="array" ref="G122">_xlfn.IFS(F122=0,"Pas de tentative", F122&lt;10,"Pas validé",F122&gt;=10,"Validé")</f>
        <v>Pas de tentative</v>
      </c>
    </row>
    <row r="123" spans="1:7" ht="15.75" hidden="1" x14ac:dyDescent="0.25">
      <c r="A123" s="10" t="s">
        <v>631</v>
      </c>
      <c r="B123" s="10" t="s">
        <v>632</v>
      </c>
      <c r="C123" s="10" t="str">
        <f t="shared" si="2"/>
        <v>GONARDJohan</v>
      </c>
      <c r="D123" t="str">
        <f>IFERROR(VLOOKUP(C123,der_t1_2511!$C$1:$E$100,3,FALSE),"Pas de tentative")</f>
        <v>Pas de tentative</v>
      </c>
      <c r="E123" t="str">
        <f>IFERROR(VLOOKUP(C123,der_t2_0212!$C$1:$E$134,3,FALSE),"Pas de tentative")</f>
        <v>Pas de tentative</v>
      </c>
      <c r="F123">
        <f t="shared" si="3"/>
        <v>0</v>
      </c>
      <c r="G123" t="str" cm="1">
        <f t="array" ref="G123">_xlfn.IFS(F123=0,"Pas de tentative", F123&lt;10,"Pas validé",F123&gt;=10,"Validé")</f>
        <v>Pas de tentative</v>
      </c>
    </row>
    <row r="124" spans="1:7" ht="15.75" hidden="1" x14ac:dyDescent="0.25">
      <c r="A124" s="19" t="s">
        <v>633</v>
      </c>
      <c r="B124" s="19" t="s">
        <v>634</v>
      </c>
      <c r="C124" s="19" t="str">
        <f t="shared" si="2"/>
        <v>GONONYoan</v>
      </c>
      <c r="D124" t="str">
        <f>IFERROR(VLOOKUP(C124,der_t1_2511!$C$1:$E$100,3,FALSE),"Pas de tentative")</f>
        <v>Pas de tentative</v>
      </c>
      <c r="E124" t="str">
        <f>IFERROR(VLOOKUP(C124,der_t2_0212!$C$1:$E$134,3,FALSE),"Pas de tentative")</f>
        <v>Pas de tentative</v>
      </c>
      <c r="F124">
        <f t="shared" si="3"/>
        <v>0</v>
      </c>
      <c r="G124" t="str" cm="1">
        <f t="array" ref="G124">_xlfn.IFS(F124=0,"Pas de tentative", F124&lt;10,"Pas validé",F124&gt;=10,"Validé")</f>
        <v>Pas de tentative</v>
      </c>
    </row>
    <row r="125" spans="1:7" ht="15.75" hidden="1" x14ac:dyDescent="0.25">
      <c r="A125" s="10" t="s">
        <v>459</v>
      </c>
      <c r="B125" s="10" t="s">
        <v>458</v>
      </c>
      <c r="C125" s="10" t="str">
        <f t="shared" si="2"/>
        <v>GREFFINPierre-Yves</v>
      </c>
      <c r="D125" t="str">
        <f>IFERROR(VLOOKUP(C125,der_t1_2511!$C$1:$E$100,3,FALSE),"Pas de tentative")</f>
        <v>Pas de tentative</v>
      </c>
      <c r="E125">
        <f>IFERROR(VLOOKUP(C125,der_t2_0212!$C$1:$E$134,3,FALSE),"Pas de tentative")</f>
        <v>11</v>
      </c>
      <c r="F125">
        <f t="shared" si="3"/>
        <v>11</v>
      </c>
      <c r="G125" t="str" cm="1">
        <f t="array" ref="G125">_xlfn.IFS(F125=0,"Pas de tentative", F125&lt;10,"Pas validé",F125&gt;=10,"Validé")</f>
        <v>Validé</v>
      </c>
    </row>
    <row r="126" spans="1:7" ht="15.75" hidden="1" x14ac:dyDescent="0.25">
      <c r="A126" s="19" t="s">
        <v>256</v>
      </c>
      <c r="B126" s="19" t="s">
        <v>255</v>
      </c>
      <c r="C126" s="19" t="str">
        <f t="shared" si="2"/>
        <v>GRISLAINThomas</v>
      </c>
      <c r="D126" t="str">
        <f>IFERROR(VLOOKUP(C126,der_t1_2511!$C$1:$E$100,3,FALSE),"Pas de tentative")</f>
        <v>Pas de tentative</v>
      </c>
      <c r="E126">
        <f>IFERROR(VLOOKUP(C126,der_t2_0212!$C$1:$E$134,3,FALSE),"Pas de tentative")</f>
        <v>17.5</v>
      </c>
      <c r="F126">
        <f t="shared" si="3"/>
        <v>17.5</v>
      </c>
      <c r="G126" t="str" cm="1">
        <f t="array" ref="G126">_xlfn.IFS(F126=0,"Pas de tentative", F126&lt;10,"Pas validé",F126&gt;=10,"Validé")</f>
        <v>Validé</v>
      </c>
    </row>
    <row r="127" spans="1:7" ht="15.75" hidden="1" x14ac:dyDescent="0.25">
      <c r="A127" s="10" t="s">
        <v>178</v>
      </c>
      <c r="B127" s="10" t="s">
        <v>635</v>
      </c>
      <c r="C127" s="10" t="str">
        <f t="shared" si="2"/>
        <v>GROBELNYPierre</v>
      </c>
      <c r="D127" t="str">
        <f>IFERROR(VLOOKUP(C127,der_t1_2511!$C$1:$E$100,3,FALSE),"Pas de tentative")</f>
        <v>Pas de tentative</v>
      </c>
      <c r="E127" t="str">
        <f>IFERROR(VLOOKUP(C127,der_t2_0212!$C$1:$E$134,3,FALSE),"Pas de tentative")</f>
        <v>Pas de tentative</v>
      </c>
      <c r="F127">
        <f t="shared" si="3"/>
        <v>0</v>
      </c>
      <c r="G127" t="str" cm="1">
        <f t="array" ref="G127">_xlfn.IFS(F127=0,"Pas de tentative", F127&lt;10,"Pas validé",F127&gt;=10,"Validé")</f>
        <v>Pas de tentative</v>
      </c>
    </row>
    <row r="128" spans="1:7" ht="15.75" hidden="1" x14ac:dyDescent="0.25">
      <c r="A128" s="19" t="s">
        <v>636</v>
      </c>
      <c r="B128" s="19" t="s">
        <v>637</v>
      </c>
      <c r="C128" s="19" t="str">
        <f t="shared" si="2"/>
        <v>GUERLETFlorian</v>
      </c>
      <c r="D128">
        <f>IFERROR(VLOOKUP(C128,der_t1_2511!$C$1:$E$100,3,FALSE),"Pas de tentative")</f>
        <v>9.75</v>
      </c>
      <c r="E128">
        <f>IFERROR(VLOOKUP(C128,der_t2_0212!$C$1:$E$134,3,FALSE),"Pas de tentative")</f>
        <v>7.25</v>
      </c>
      <c r="F128">
        <f t="shared" si="3"/>
        <v>9.75</v>
      </c>
      <c r="G128" t="str" cm="1">
        <f t="array" ref="G128">_xlfn.IFS(F128=0,"Pas de tentative", F128&lt;10,"Pas validé",F128&gt;=10,"Validé")</f>
        <v>Pas validé</v>
      </c>
    </row>
    <row r="129" spans="1:7" ht="15.75" hidden="1" x14ac:dyDescent="0.25">
      <c r="A129" s="10" t="s">
        <v>178</v>
      </c>
      <c r="B129" s="10" t="s">
        <v>177</v>
      </c>
      <c r="C129" s="10" t="str">
        <f t="shared" si="2"/>
        <v>GUIBERTPierre</v>
      </c>
      <c r="D129" t="str">
        <f>IFERROR(VLOOKUP(C129,der_t1_2511!$C$1:$E$100,3,FALSE),"Pas de tentative")</f>
        <v>Pas de tentative</v>
      </c>
      <c r="E129">
        <f>IFERROR(VLOOKUP(C129,der_t2_0212!$C$1:$E$134,3,FALSE),"Pas de tentative")</f>
        <v>3</v>
      </c>
      <c r="F129">
        <f t="shared" si="3"/>
        <v>3</v>
      </c>
      <c r="G129" t="str" cm="1">
        <f t="array" ref="G129">_xlfn.IFS(F129=0,"Pas de tentative", F129&lt;10,"Pas validé",F129&gt;=10,"Validé")</f>
        <v>Pas validé</v>
      </c>
    </row>
    <row r="130" spans="1:7" ht="15.75" hidden="1" x14ac:dyDescent="0.25">
      <c r="A130" s="19" t="s">
        <v>41</v>
      </c>
      <c r="B130" s="19" t="s">
        <v>531</v>
      </c>
      <c r="C130" s="19" t="str">
        <f t="shared" si="2"/>
        <v>GUIDICELLIValentin</v>
      </c>
      <c r="D130" t="str">
        <f>IFERROR(VLOOKUP(C130,der_t1_2511!$C$1:$E$100,3,FALSE),"Pas de tentative")</f>
        <v>Pas de tentative</v>
      </c>
      <c r="E130" t="str">
        <f>IFERROR(VLOOKUP(C130,der_t2_0212!$C$1:$E$134,3,FALSE),"Pas de tentative")</f>
        <v>Pas de tentative</v>
      </c>
      <c r="F130">
        <f t="shared" si="3"/>
        <v>0</v>
      </c>
      <c r="G130" t="str" cm="1">
        <f t="array" ref="G130">_xlfn.IFS(F130=0,"Pas de tentative", F130&lt;10,"Pas validé",F130&gt;=10,"Validé")</f>
        <v>Pas de tentative</v>
      </c>
    </row>
    <row r="131" spans="1:7" ht="15.75" hidden="1" x14ac:dyDescent="0.25">
      <c r="A131" s="10" t="s">
        <v>208</v>
      </c>
      <c r="B131" s="10" t="s">
        <v>638</v>
      </c>
      <c r="C131" s="10" t="str">
        <f t="shared" ref="C131:C194" si="4">B131&amp;A131</f>
        <v>GUILBERTAlban</v>
      </c>
      <c r="D131" t="str">
        <f>IFERROR(VLOOKUP(C131,der_t1_2511!$C$1:$E$100,3,FALSE),"Pas de tentative")</f>
        <v>Pas de tentative</v>
      </c>
      <c r="E131" t="str">
        <f>IFERROR(VLOOKUP(C131,der_t2_0212!$C$1:$E$134,3,FALSE),"Pas de tentative")</f>
        <v>Pas de tentative</v>
      </c>
      <c r="F131">
        <f t="shared" ref="F131:F194" si="5">MAX(D131:E131)</f>
        <v>0</v>
      </c>
      <c r="G131" t="str" cm="1">
        <f t="array" ref="G131">_xlfn.IFS(F131=0,"Pas de tentative", F131&lt;10,"Pas validé",F131&gt;=10,"Validé")</f>
        <v>Pas de tentative</v>
      </c>
    </row>
    <row r="132" spans="1:7" ht="15.75" hidden="1" x14ac:dyDescent="0.25">
      <c r="A132" s="19" t="s">
        <v>464</v>
      </c>
      <c r="B132" s="19" t="s">
        <v>463</v>
      </c>
      <c r="C132" s="19" t="str">
        <f t="shared" si="4"/>
        <v>GUILLEMINFrance</v>
      </c>
      <c r="D132" t="str">
        <f>IFERROR(VLOOKUP(C132,der_t1_2511!$C$1:$E$100,3,FALSE),"Pas de tentative")</f>
        <v>Pas de tentative</v>
      </c>
      <c r="E132">
        <f>IFERROR(VLOOKUP(C132,der_t2_0212!$C$1:$E$134,3,FALSE),"Pas de tentative")</f>
        <v>14.75</v>
      </c>
      <c r="F132">
        <f t="shared" si="5"/>
        <v>14.75</v>
      </c>
      <c r="G132" t="str" cm="1">
        <f t="array" ref="G132">_xlfn.IFS(F132=0,"Pas de tentative", F132&lt;10,"Pas validé",F132&gt;=10,"Validé")</f>
        <v>Validé</v>
      </c>
    </row>
    <row r="133" spans="1:7" ht="15.75" hidden="1" x14ac:dyDescent="0.25">
      <c r="A133" s="10" t="s">
        <v>275</v>
      </c>
      <c r="B133" s="10" t="s">
        <v>274</v>
      </c>
      <c r="C133" s="10" t="str">
        <f t="shared" si="4"/>
        <v>GUITTARDClementine</v>
      </c>
      <c r="D133" t="str">
        <f>IFERROR(VLOOKUP(C133,der_t1_2511!$C$1:$E$100,3,FALSE),"Pas de tentative")</f>
        <v>Pas de tentative</v>
      </c>
      <c r="E133" t="str">
        <f>IFERROR(VLOOKUP(C133,der_t2_0212!$C$1:$E$134,3,FALSE),"Pas de tentative")</f>
        <v>Pas de tentative</v>
      </c>
      <c r="F133">
        <f t="shared" si="5"/>
        <v>0</v>
      </c>
      <c r="G133" t="str" cm="1">
        <f t="array" ref="G133">_xlfn.IFS(F133=0,"Pas de tentative", F133&lt;10,"Pas validé",F133&gt;=10,"Validé")</f>
        <v>Pas de tentative</v>
      </c>
    </row>
    <row r="134" spans="1:7" ht="15.75" hidden="1" x14ac:dyDescent="0.25">
      <c r="A134" s="19" t="s">
        <v>261</v>
      </c>
      <c r="B134" s="19" t="s">
        <v>260</v>
      </c>
      <c r="C134" s="19" t="str">
        <f t="shared" si="4"/>
        <v>HAJJARTheodore</v>
      </c>
      <c r="D134" t="str">
        <f>IFERROR(VLOOKUP(C134,der_t1_2511!$C$1:$E$100,3,FALSE),"Pas de tentative")</f>
        <v>Pas de tentative</v>
      </c>
      <c r="E134">
        <f>IFERROR(VLOOKUP(C134,der_t2_0212!$C$1:$E$134,3,FALSE),"Pas de tentative")</f>
        <v>17</v>
      </c>
      <c r="F134">
        <f t="shared" si="5"/>
        <v>17</v>
      </c>
      <c r="G134" t="str" cm="1">
        <f t="array" ref="G134">_xlfn.IFS(F134=0,"Pas de tentative", F134&lt;10,"Pas validé",F134&gt;=10,"Validé")</f>
        <v>Validé</v>
      </c>
    </row>
    <row r="135" spans="1:7" ht="15.75" hidden="1" x14ac:dyDescent="0.25">
      <c r="A135" s="10" t="s">
        <v>639</v>
      </c>
      <c r="B135" s="10" t="s">
        <v>640</v>
      </c>
      <c r="C135" s="10" t="str">
        <f t="shared" si="4"/>
        <v>HAMOTPriscille</v>
      </c>
      <c r="D135" t="str">
        <f>IFERROR(VLOOKUP(C135,der_t1_2511!$C$1:$E$100,3,FALSE),"Pas de tentative")</f>
        <v>Pas de tentative</v>
      </c>
      <c r="E135">
        <f>IFERROR(VLOOKUP(C135,der_t2_0212!$C$1:$E$134,3,FALSE),"Pas de tentative")</f>
        <v>6.25</v>
      </c>
      <c r="F135">
        <f t="shared" si="5"/>
        <v>6.25</v>
      </c>
      <c r="G135" t="str" cm="1">
        <f t="array" ref="G135">_xlfn.IFS(F135=0,"Pas de tentative", F135&lt;10,"Pas validé",F135&gt;=10,"Validé")</f>
        <v>Pas validé</v>
      </c>
    </row>
    <row r="136" spans="1:7" ht="15.75" hidden="1" x14ac:dyDescent="0.25">
      <c r="A136" s="19" t="s">
        <v>306</v>
      </c>
      <c r="B136" s="19" t="s">
        <v>305</v>
      </c>
      <c r="C136" s="19" t="str">
        <f t="shared" si="4"/>
        <v>HARDYLouis</v>
      </c>
      <c r="D136" t="str">
        <f>IFERROR(VLOOKUP(C136,der_t1_2511!$C$1:$E$100,3,FALSE),"Pas de tentative")</f>
        <v>Pas de tentative</v>
      </c>
      <c r="E136" t="str">
        <f>IFERROR(VLOOKUP(C136,der_t2_0212!$C$1:$E$134,3,FALSE),"Pas de tentative")</f>
        <v>Pas de tentative</v>
      </c>
      <c r="F136">
        <f t="shared" si="5"/>
        <v>0</v>
      </c>
      <c r="G136" t="str" cm="1">
        <f t="array" ref="G136">_xlfn.IFS(F136=0,"Pas de tentative", F136&lt;10,"Pas validé",F136&gt;=10,"Validé")</f>
        <v>Pas de tentative</v>
      </c>
    </row>
    <row r="137" spans="1:7" ht="15.75" hidden="1" x14ac:dyDescent="0.25">
      <c r="A137" s="10" t="s">
        <v>202</v>
      </c>
      <c r="B137" s="10" t="s">
        <v>201</v>
      </c>
      <c r="C137" s="10" t="str">
        <f t="shared" si="4"/>
        <v>HARIR-FOROUCHAugustin</v>
      </c>
      <c r="D137" t="str">
        <f>IFERROR(VLOOKUP(C137,der_t1_2511!$C$1:$E$100,3,FALSE),"Pas de tentative")</f>
        <v>Pas de tentative</v>
      </c>
      <c r="E137">
        <f>IFERROR(VLOOKUP(C137,der_t2_0212!$C$1:$E$134,3,FALSE),"Pas de tentative")</f>
        <v>9.25</v>
      </c>
      <c r="F137">
        <f t="shared" si="5"/>
        <v>9.25</v>
      </c>
      <c r="G137" t="str" cm="1">
        <f t="array" ref="G137">_xlfn.IFS(F137=0,"Pas de tentative", F137&lt;10,"Pas validé",F137&gt;=10,"Validé")</f>
        <v>Pas validé</v>
      </c>
    </row>
    <row r="138" spans="1:7" ht="15.75" hidden="1" x14ac:dyDescent="0.25">
      <c r="A138" s="19" t="s">
        <v>470</v>
      </c>
      <c r="B138" s="19" t="s">
        <v>469</v>
      </c>
      <c r="C138" s="19" t="str">
        <f t="shared" si="4"/>
        <v>HEMERYCKErnest</v>
      </c>
      <c r="D138" t="str">
        <f>IFERROR(VLOOKUP(C138,der_t1_2511!$C$1:$E$100,3,FALSE),"Pas de tentative")</f>
        <v>Pas de tentative</v>
      </c>
      <c r="E138">
        <f>IFERROR(VLOOKUP(C138,der_t2_0212!$C$1:$E$134,3,FALSE),"Pas de tentative")</f>
        <v>12.25</v>
      </c>
      <c r="F138">
        <f t="shared" si="5"/>
        <v>12.25</v>
      </c>
      <c r="G138" t="str" cm="1">
        <f t="array" ref="G138">_xlfn.IFS(F138=0,"Pas de tentative", F138&lt;10,"Pas validé",F138&gt;=10,"Validé")</f>
        <v>Validé</v>
      </c>
    </row>
    <row r="139" spans="1:7" ht="15.75" hidden="1" x14ac:dyDescent="0.25">
      <c r="A139" s="10" t="s">
        <v>229</v>
      </c>
      <c r="B139" s="10" t="s">
        <v>228</v>
      </c>
      <c r="C139" s="10" t="str">
        <f t="shared" si="4"/>
        <v>HENINLou</v>
      </c>
      <c r="D139">
        <f>IFERROR(VLOOKUP(C139,der_t1_2511!$C$1:$E$100,3,FALSE),"Pas de tentative")</f>
        <v>12.25</v>
      </c>
      <c r="E139" t="str">
        <f>IFERROR(VLOOKUP(C139,der_t2_0212!$C$1:$E$134,3,FALSE),"Pas de tentative")</f>
        <v>Pas de tentative</v>
      </c>
      <c r="F139">
        <f t="shared" si="5"/>
        <v>12.25</v>
      </c>
      <c r="G139" t="str" cm="1">
        <f t="array" ref="G139">_xlfn.IFS(F139=0,"Pas de tentative", F139&lt;10,"Pas validé",F139&gt;=10,"Validé")</f>
        <v>Validé</v>
      </c>
    </row>
    <row r="140" spans="1:7" ht="15.75" hidden="1" x14ac:dyDescent="0.25">
      <c r="A140" s="19" t="s">
        <v>253</v>
      </c>
      <c r="B140" s="19" t="s">
        <v>252</v>
      </c>
      <c r="C140" s="19" t="str">
        <f t="shared" si="4"/>
        <v>HERMANTAnaelle</v>
      </c>
      <c r="D140">
        <f>IFERROR(VLOOKUP(C140,der_t1_2511!$C$1:$E$100,3,FALSE),"Pas de tentative")</f>
        <v>15.75</v>
      </c>
      <c r="E140" t="str">
        <f>IFERROR(VLOOKUP(C140,der_t2_0212!$C$1:$E$134,3,FALSE),"Pas de tentative")</f>
        <v>Pas de tentative</v>
      </c>
      <c r="F140">
        <f t="shared" si="5"/>
        <v>15.75</v>
      </c>
      <c r="G140" t="str" cm="1">
        <f t="array" ref="G140">_xlfn.IFS(F140=0,"Pas de tentative", F140&lt;10,"Pas validé",F140&gt;=10,"Validé")</f>
        <v>Validé</v>
      </c>
    </row>
    <row r="141" spans="1:7" ht="15.75" hidden="1" x14ac:dyDescent="0.25">
      <c r="A141" s="10" t="s">
        <v>474</v>
      </c>
      <c r="B141" s="10" t="s">
        <v>641</v>
      </c>
      <c r="C141" s="10" t="str">
        <f t="shared" si="4"/>
        <v>HEUSSEVictorien</v>
      </c>
      <c r="D141" t="str">
        <f>IFERROR(VLOOKUP(C141,der_t1_2511!$C$1:$E$100,3,FALSE),"Pas de tentative")</f>
        <v>Pas de tentative</v>
      </c>
      <c r="E141" t="str">
        <f>IFERROR(VLOOKUP(C141,der_t2_0212!$C$1:$E$134,3,FALSE),"Pas de tentative")</f>
        <v>Pas de tentative</v>
      </c>
      <c r="F141">
        <f t="shared" si="5"/>
        <v>0</v>
      </c>
      <c r="G141" t="str" cm="1">
        <f t="array" ref="G141">_xlfn.IFS(F141=0,"Pas de tentative", F141&lt;10,"Pas validé",F141&gt;=10,"Validé")</f>
        <v>Pas de tentative</v>
      </c>
    </row>
    <row r="142" spans="1:7" ht="15.75" hidden="1" x14ac:dyDescent="0.25">
      <c r="A142" s="19" t="s">
        <v>444</v>
      </c>
      <c r="B142" s="19" t="s">
        <v>443</v>
      </c>
      <c r="C142" s="19" t="str">
        <f t="shared" si="4"/>
        <v>HISLaurine</v>
      </c>
      <c r="D142" t="str">
        <f>IFERROR(VLOOKUP(C142,der_t1_2511!$C$1:$E$100,3,FALSE),"Pas de tentative")</f>
        <v>Pas de tentative</v>
      </c>
      <c r="E142">
        <f>IFERROR(VLOOKUP(C142,der_t2_0212!$C$1:$E$134,3,FALSE),"Pas de tentative")</f>
        <v>17.75</v>
      </c>
      <c r="F142">
        <f t="shared" si="5"/>
        <v>17.75</v>
      </c>
      <c r="G142" t="str" cm="1">
        <f t="array" ref="G142">_xlfn.IFS(F142=0,"Pas de tentative", F142&lt;10,"Pas validé",F142&gt;=10,"Validé")</f>
        <v>Validé</v>
      </c>
    </row>
    <row r="143" spans="1:7" ht="15.75" hidden="1" x14ac:dyDescent="0.25">
      <c r="A143" s="10" t="s">
        <v>642</v>
      </c>
      <c r="B143" s="10" t="s">
        <v>643</v>
      </c>
      <c r="C143" s="10" t="str">
        <f t="shared" si="4"/>
        <v>HOQUETJustine</v>
      </c>
      <c r="D143" t="str">
        <f>IFERROR(VLOOKUP(C143,der_t1_2511!$C$1:$E$100,3,FALSE),"Pas de tentative")</f>
        <v>Pas de tentative</v>
      </c>
      <c r="E143">
        <f>IFERROR(VLOOKUP(C143,der_t2_0212!$C$1:$E$134,3,FALSE),"Pas de tentative")</f>
        <v>12.5</v>
      </c>
      <c r="F143">
        <f t="shared" si="5"/>
        <v>12.5</v>
      </c>
      <c r="G143" t="str" cm="1">
        <f t="array" ref="G143">_xlfn.IFS(F143=0,"Pas de tentative", F143&lt;10,"Pas validé",F143&gt;=10,"Validé")</f>
        <v>Validé</v>
      </c>
    </row>
    <row r="144" spans="1:7" ht="15.75" hidden="1" x14ac:dyDescent="0.25">
      <c r="A144" s="19" t="s">
        <v>235</v>
      </c>
      <c r="B144" s="19" t="s">
        <v>234</v>
      </c>
      <c r="C144" s="19" t="str">
        <f t="shared" si="4"/>
        <v>HUBERTRonan</v>
      </c>
      <c r="D144" t="str">
        <f>IFERROR(VLOOKUP(C144,der_t1_2511!$C$1:$E$100,3,FALSE),"Pas de tentative")</f>
        <v>Pas de tentative</v>
      </c>
      <c r="E144" t="str">
        <f>IFERROR(VLOOKUP(C144,der_t2_0212!$C$1:$E$134,3,FALSE),"Pas de tentative")</f>
        <v>Pas de tentative</v>
      </c>
      <c r="F144">
        <f t="shared" si="5"/>
        <v>0</v>
      </c>
      <c r="G144" t="str" cm="1">
        <f t="array" ref="G144">_xlfn.IFS(F144=0,"Pas de tentative", F144&lt;10,"Pas validé",F144&gt;=10,"Validé")</f>
        <v>Pas de tentative</v>
      </c>
    </row>
    <row r="145" spans="1:7" ht="15.75" hidden="1" x14ac:dyDescent="0.25">
      <c r="A145" s="10" t="s">
        <v>149</v>
      </c>
      <c r="B145" s="10" t="s">
        <v>519</v>
      </c>
      <c r="C145" s="10" t="str">
        <f t="shared" si="4"/>
        <v>IDELOTLouise</v>
      </c>
      <c r="D145">
        <f>IFERROR(VLOOKUP(C145,der_t1_2511!$C$1:$E$100,3,FALSE),"Pas de tentative")</f>
        <v>5.25</v>
      </c>
      <c r="E145">
        <f>IFERROR(VLOOKUP(C145,der_t2_0212!$C$1:$E$134,3,FALSE),"Pas de tentative")</f>
        <v>7.25</v>
      </c>
      <c r="F145">
        <f t="shared" si="5"/>
        <v>7.25</v>
      </c>
      <c r="G145" t="str" cm="1">
        <f t="array" ref="G145">_xlfn.IFS(F145=0,"Pas de tentative", F145&lt;10,"Pas validé",F145&gt;=10,"Validé")</f>
        <v>Pas validé</v>
      </c>
    </row>
    <row r="146" spans="1:7" ht="15.75" hidden="1" x14ac:dyDescent="0.25">
      <c r="A146" s="19" t="s">
        <v>306</v>
      </c>
      <c r="B146" s="19" t="s">
        <v>644</v>
      </c>
      <c r="C146" s="19" t="str">
        <f t="shared" si="4"/>
        <v>IMBAULTLouis</v>
      </c>
      <c r="D146">
        <f>IFERROR(VLOOKUP(C146,der_t1_2511!$C$1:$E$100,3,FALSE),"Pas de tentative")</f>
        <v>9.75</v>
      </c>
      <c r="E146">
        <f>IFERROR(VLOOKUP(C146,der_t2_0212!$C$1:$E$134,3,FALSE),"Pas de tentative")</f>
        <v>4.25</v>
      </c>
      <c r="F146">
        <f t="shared" si="5"/>
        <v>9.75</v>
      </c>
      <c r="G146" t="str" cm="1">
        <f t="array" ref="G146">_xlfn.IFS(F146=0,"Pas de tentative", F146&lt;10,"Pas validé",F146&gt;=10,"Validé")</f>
        <v>Pas validé</v>
      </c>
    </row>
    <row r="147" spans="1:7" ht="15.75" hidden="1" x14ac:dyDescent="0.25">
      <c r="A147" s="10" t="s">
        <v>645</v>
      </c>
      <c r="B147" s="10" t="s">
        <v>646</v>
      </c>
      <c r="C147" s="10" t="str">
        <f t="shared" si="4"/>
        <v>JACQUESAlix</v>
      </c>
      <c r="D147" t="str">
        <f>IFERROR(VLOOKUP(C147,der_t1_2511!$C$1:$E$100,3,FALSE),"Pas de tentative")</f>
        <v>Pas de tentative</v>
      </c>
      <c r="E147">
        <f>IFERROR(VLOOKUP(C147,der_t2_0212!$C$1:$E$134,3,FALSE),"Pas de tentative")</f>
        <v>7</v>
      </c>
      <c r="F147">
        <f t="shared" si="5"/>
        <v>7</v>
      </c>
      <c r="G147" t="str" cm="1">
        <f t="array" ref="G147">_xlfn.IFS(F147=0,"Pas de tentative", F147&lt;10,"Pas validé",F147&gt;=10,"Validé")</f>
        <v>Pas validé</v>
      </c>
    </row>
    <row r="148" spans="1:7" ht="15.75" hidden="1" x14ac:dyDescent="0.25">
      <c r="A148" s="19" t="s">
        <v>436</v>
      </c>
      <c r="B148" s="19" t="s">
        <v>435</v>
      </c>
      <c r="C148" s="19" t="str">
        <f t="shared" si="4"/>
        <v>JOHNSONEmeric</v>
      </c>
      <c r="D148">
        <f>IFERROR(VLOOKUP(C148,der_t1_2511!$C$1:$E$100,3,FALSE),"Pas de tentative")</f>
        <v>12.5</v>
      </c>
      <c r="E148" t="str">
        <f>IFERROR(VLOOKUP(C148,der_t2_0212!$C$1:$E$134,3,FALSE),"Pas de tentative")</f>
        <v>Pas de tentative</v>
      </c>
      <c r="F148">
        <f t="shared" si="5"/>
        <v>12.5</v>
      </c>
      <c r="G148" t="str" cm="1">
        <f t="array" ref="G148">_xlfn.IFS(F148=0,"Pas de tentative", F148&lt;10,"Pas validé",F148&gt;=10,"Validé")</f>
        <v>Validé</v>
      </c>
    </row>
    <row r="149" spans="1:7" ht="15.75" hidden="1" x14ac:dyDescent="0.25">
      <c r="A149" s="10" t="s">
        <v>647</v>
      </c>
      <c r="B149" s="10" t="s">
        <v>648</v>
      </c>
      <c r="C149" s="10" t="str">
        <f t="shared" si="4"/>
        <v>JOOSEloi</v>
      </c>
      <c r="D149" t="str">
        <f>IFERROR(VLOOKUP(C149,der_t1_2511!$C$1:$E$100,3,FALSE),"Pas de tentative")</f>
        <v>Pas de tentative</v>
      </c>
      <c r="E149">
        <f>IFERROR(VLOOKUP(C149,der_t2_0212!$C$1:$E$134,3,FALSE),"Pas de tentative")</f>
        <v>20</v>
      </c>
      <c r="F149">
        <f t="shared" si="5"/>
        <v>20</v>
      </c>
      <c r="G149" t="str" cm="1">
        <f t="array" ref="G149">_xlfn.IFS(F149=0,"Pas de tentative", F149&lt;10,"Pas validé",F149&gt;=10,"Validé")</f>
        <v>Validé</v>
      </c>
    </row>
    <row r="150" spans="1:7" ht="15.75" hidden="1" x14ac:dyDescent="0.25">
      <c r="A150" s="19" t="s">
        <v>441</v>
      </c>
      <c r="B150" s="19" t="s">
        <v>440</v>
      </c>
      <c r="C150" s="19" t="str">
        <f t="shared" si="4"/>
        <v>JOURDAINClothilde</v>
      </c>
      <c r="D150">
        <f>IFERROR(VLOOKUP(C150,der_t1_2511!$C$1:$E$100,3,FALSE),"Pas de tentative")</f>
        <v>17.5</v>
      </c>
      <c r="E150" t="str">
        <f>IFERROR(VLOOKUP(C150,der_t2_0212!$C$1:$E$134,3,FALSE),"Pas de tentative")</f>
        <v>Pas de tentative</v>
      </c>
      <c r="F150">
        <f t="shared" si="5"/>
        <v>17.5</v>
      </c>
      <c r="G150" t="str" cm="1">
        <f t="array" ref="G150">_xlfn.IFS(F150=0,"Pas de tentative", F150&lt;10,"Pas validé",F150&gt;=10,"Validé")</f>
        <v>Validé</v>
      </c>
    </row>
    <row r="151" spans="1:7" ht="15.75" hidden="1" x14ac:dyDescent="0.25">
      <c r="A151" s="10" t="s">
        <v>211</v>
      </c>
      <c r="B151" s="10" t="s">
        <v>649</v>
      </c>
      <c r="C151" s="10" t="str">
        <f t="shared" si="4"/>
        <v>JOURDIERJules</v>
      </c>
      <c r="D151" t="str">
        <f>IFERROR(VLOOKUP(C151,der_t1_2511!$C$1:$E$100,3,FALSE),"Pas de tentative")</f>
        <v>Pas de tentative</v>
      </c>
      <c r="E151">
        <f>IFERROR(VLOOKUP(C151,der_t2_0212!$C$1:$E$134,3,FALSE),"Pas de tentative")</f>
        <v>14.75</v>
      </c>
      <c r="F151">
        <f t="shared" si="5"/>
        <v>14.75</v>
      </c>
      <c r="G151" t="str" cm="1">
        <f t="array" ref="G151">_xlfn.IFS(F151=0,"Pas de tentative", F151&lt;10,"Pas validé",F151&gt;=10,"Validé")</f>
        <v>Validé</v>
      </c>
    </row>
    <row r="152" spans="1:7" ht="15.75" hidden="1" x14ac:dyDescent="0.25">
      <c r="A152" s="19" t="s">
        <v>650</v>
      </c>
      <c r="B152" s="19" t="s">
        <v>651</v>
      </c>
      <c r="C152" s="19" t="str">
        <f t="shared" si="4"/>
        <v>KIHLJeanne</v>
      </c>
      <c r="D152" t="str">
        <f>IFERROR(VLOOKUP(C152,der_t1_2511!$C$1:$E$100,3,FALSE),"Pas de tentative")</f>
        <v>Pas de tentative</v>
      </c>
      <c r="E152" t="str">
        <f>IFERROR(VLOOKUP(C152,der_t2_0212!$C$1:$E$134,3,FALSE),"Pas de tentative")</f>
        <v>Pas de tentative</v>
      </c>
      <c r="F152">
        <f t="shared" si="5"/>
        <v>0</v>
      </c>
      <c r="G152" t="str" cm="1">
        <f t="array" ref="G152">_xlfn.IFS(F152=0,"Pas de tentative", F152&lt;10,"Pas validé",F152&gt;=10,"Validé")</f>
        <v>Pas de tentative</v>
      </c>
    </row>
    <row r="153" spans="1:7" ht="15.75" hidden="1" x14ac:dyDescent="0.25">
      <c r="A153" s="10" t="s">
        <v>247</v>
      </c>
      <c r="B153" s="10" t="s">
        <v>246</v>
      </c>
      <c r="C153" s="10" t="str">
        <f t="shared" si="4"/>
        <v>KIMOUIllary Marie-Madeleine Maguylle</v>
      </c>
      <c r="D153" t="str">
        <f>IFERROR(VLOOKUP(C153,der_t1_2511!$C$1:$E$100,3,FALSE),"Pas de tentative")</f>
        <v>Pas de tentative</v>
      </c>
      <c r="E153">
        <f>IFERROR(VLOOKUP(C153,der_t2_0212!$C$1:$E$134,3,FALSE),"Pas de tentative")</f>
        <v>14</v>
      </c>
      <c r="F153">
        <f t="shared" si="5"/>
        <v>14</v>
      </c>
      <c r="G153" t="str" cm="1">
        <f t="array" ref="G153">_xlfn.IFS(F153=0,"Pas de tentative", F153&lt;10,"Pas validé",F153&gt;=10,"Validé")</f>
        <v>Validé</v>
      </c>
    </row>
    <row r="154" spans="1:7" ht="15.75" hidden="1" x14ac:dyDescent="0.25">
      <c r="A154" s="19" t="s">
        <v>15</v>
      </c>
      <c r="B154" s="19" t="s">
        <v>14</v>
      </c>
      <c r="C154" s="19" t="str">
        <f t="shared" si="4"/>
        <v>KULESZARobin</v>
      </c>
      <c r="D154" t="str">
        <f>IFERROR(VLOOKUP(C154,der_t1_2511!$C$1:$E$100,3,FALSE),"Pas de tentative")</f>
        <v>Pas de tentative</v>
      </c>
      <c r="E154">
        <f>IFERROR(VLOOKUP(C154,der_t2_0212!$C$1:$E$134,3,FALSE),"Pas de tentative")</f>
        <v>15</v>
      </c>
      <c r="F154">
        <f t="shared" si="5"/>
        <v>15</v>
      </c>
      <c r="G154" t="str" cm="1">
        <f t="array" ref="G154">_xlfn.IFS(F154=0,"Pas de tentative", F154&lt;10,"Pas validé",F154&gt;=10,"Validé")</f>
        <v>Validé</v>
      </c>
    </row>
    <row r="155" spans="1:7" ht="15.75" hidden="1" x14ac:dyDescent="0.25">
      <c r="A155" s="10" t="s">
        <v>119</v>
      </c>
      <c r="B155" s="10" t="s">
        <v>118</v>
      </c>
      <c r="C155" s="10" t="str">
        <f t="shared" si="4"/>
        <v>LAMARETony</v>
      </c>
      <c r="D155" t="str">
        <f>IFERROR(VLOOKUP(C155,der_t1_2511!$C$1:$E$100,3,FALSE),"Pas de tentative")</f>
        <v>Pas de tentative</v>
      </c>
      <c r="E155">
        <f>IFERROR(VLOOKUP(C155,der_t2_0212!$C$1:$E$134,3,FALSE),"Pas de tentative")</f>
        <v>15.5</v>
      </c>
      <c r="F155">
        <f t="shared" si="5"/>
        <v>15.5</v>
      </c>
      <c r="G155" t="str" cm="1">
        <f t="array" ref="G155">_xlfn.IFS(F155=0,"Pas de tentative", F155&lt;10,"Pas validé",F155&gt;=10,"Validé")</f>
        <v>Validé</v>
      </c>
    </row>
    <row r="156" spans="1:7" ht="15.75" hidden="1" x14ac:dyDescent="0.25">
      <c r="A156" s="19" t="s">
        <v>652</v>
      </c>
      <c r="B156" s="19" t="s">
        <v>653</v>
      </c>
      <c r="C156" s="19" t="str">
        <f t="shared" si="4"/>
        <v>LAMBERTMarion</v>
      </c>
      <c r="D156" t="str">
        <f>IFERROR(VLOOKUP(C156,der_t1_2511!$C$1:$E$100,3,FALSE),"Pas de tentative")</f>
        <v>Pas de tentative</v>
      </c>
      <c r="E156">
        <f>IFERROR(VLOOKUP(C156,der_t2_0212!$C$1:$E$134,3,FALSE),"Pas de tentative")</f>
        <v>14.5</v>
      </c>
      <c r="F156">
        <f t="shared" si="5"/>
        <v>14.5</v>
      </c>
      <c r="G156" t="str" cm="1">
        <f t="array" ref="G156">_xlfn.IFS(F156=0,"Pas de tentative", F156&lt;10,"Pas validé",F156&gt;=10,"Validé")</f>
        <v>Validé</v>
      </c>
    </row>
    <row r="157" spans="1:7" ht="15.75" hidden="1" x14ac:dyDescent="0.25">
      <c r="A157" s="10" t="s">
        <v>654</v>
      </c>
      <c r="B157" s="10" t="s">
        <v>655</v>
      </c>
      <c r="C157" s="10" t="str">
        <f t="shared" si="4"/>
        <v>LAMESCHCharles-Antoine</v>
      </c>
      <c r="D157" t="str">
        <f>IFERROR(VLOOKUP(C157,der_t1_2511!$C$1:$E$100,3,FALSE),"Pas de tentative")</f>
        <v>Pas de tentative</v>
      </c>
      <c r="E157">
        <f>IFERROR(VLOOKUP(C157,der_t2_0212!$C$1:$E$134,3,FALSE),"Pas de tentative")</f>
        <v>2</v>
      </c>
      <c r="F157">
        <f t="shared" si="5"/>
        <v>2</v>
      </c>
      <c r="G157" t="str" cm="1">
        <f t="array" ref="G157">_xlfn.IFS(F157=0,"Pas de tentative", F157&lt;10,"Pas validé",F157&gt;=10,"Validé")</f>
        <v>Pas validé</v>
      </c>
    </row>
    <row r="158" spans="1:7" ht="15.75" hidden="1" x14ac:dyDescent="0.25">
      <c r="A158" s="19" t="s">
        <v>656</v>
      </c>
      <c r="B158" s="19" t="s">
        <v>657</v>
      </c>
      <c r="C158" s="19" t="str">
        <f t="shared" si="4"/>
        <v>LANDSBERG- URIONApolline</v>
      </c>
      <c r="D158" t="str">
        <f>IFERROR(VLOOKUP(C158,der_t1_2511!$C$1:$E$100,3,FALSE),"Pas de tentative")</f>
        <v>Pas de tentative</v>
      </c>
      <c r="E158">
        <f>IFERROR(VLOOKUP(C158,der_t2_0212!$C$1:$E$134,3,FALSE),"Pas de tentative")</f>
        <v>4.25</v>
      </c>
      <c r="F158">
        <f t="shared" si="5"/>
        <v>4.25</v>
      </c>
      <c r="G158" t="str" cm="1">
        <f t="array" ref="G158">_xlfn.IFS(F158=0,"Pas de tentative", F158&lt;10,"Pas validé",F158&gt;=10,"Validé")</f>
        <v>Pas validé</v>
      </c>
    </row>
    <row r="159" spans="1:7" ht="15.75" hidden="1" x14ac:dyDescent="0.25">
      <c r="A159" s="10" t="s">
        <v>289</v>
      </c>
      <c r="B159" s="10" t="s">
        <v>288</v>
      </c>
      <c r="C159" s="10" t="str">
        <f t="shared" si="4"/>
        <v>LANGLAISAlexis</v>
      </c>
      <c r="D159" t="str">
        <f>IFERROR(VLOOKUP(C159,der_t1_2511!$C$1:$E$100,3,FALSE),"Pas de tentative")</f>
        <v>Pas de tentative</v>
      </c>
      <c r="E159" t="str">
        <f>IFERROR(VLOOKUP(C159,der_t2_0212!$C$1:$E$134,3,FALSE),"Pas de tentative")</f>
        <v>Pas de tentative</v>
      </c>
      <c r="F159">
        <f t="shared" si="5"/>
        <v>0</v>
      </c>
      <c r="G159" t="str" cm="1">
        <f t="array" ref="G159">_xlfn.IFS(F159=0,"Pas de tentative", F159&lt;10,"Pas validé",F159&gt;=10,"Validé")</f>
        <v>Pas de tentative</v>
      </c>
    </row>
    <row r="160" spans="1:7" ht="15.75" hidden="1" x14ac:dyDescent="0.25">
      <c r="A160" s="19" t="s">
        <v>32</v>
      </c>
      <c r="B160" s="19" t="s">
        <v>97</v>
      </c>
      <c r="C160" s="19" t="str">
        <f t="shared" si="4"/>
        <v>LANGLETJean</v>
      </c>
      <c r="D160">
        <f>IFERROR(VLOOKUP(C160,der_t1_2511!$C$1:$E$100,3,FALSE),"Pas de tentative")</f>
        <v>12.25</v>
      </c>
      <c r="E160" t="str">
        <f>IFERROR(VLOOKUP(C160,der_t2_0212!$C$1:$E$134,3,FALSE),"Pas de tentative")</f>
        <v>Pas de tentative</v>
      </c>
      <c r="F160">
        <f t="shared" si="5"/>
        <v>12.25</v>
      </c>
      <c r="G160" t="str" cm="1">
        <f t="array" ref="G160">_xlfn.IFS(F160=0,"Pas de tentative", F160&lt;10,"Pas validé",F160&gt;=10,"Validé")</f>
        <v>Validé</v>
      </c>
    </row>
    <row r="161" spans="1:7" ht="15.75" hidden="1" x14ac:dyDescent="0.25">
      <c r="A161" s="10" t="s">
        <v>15</v>
      </c>
      <c r="B161" s="10" t="s">
        <v>366</v>
      </c>
      <c r="C161" s="10" t="str">
        <f t="shared" si="4"/>
        <v>LARCHEVEQUERobin</v>
      </c>
      <c r="D161" t="str">
        <f>IFERROR(VLOOKUP(C161,der_t1_2511!$C$1:$E$100,3,FALSE),"Pas de tentative")</f>
        <v>Pas de tentative</v>
      </c>
      <c r="E161">
        <f>IFERROR(VLOOKUP(C161,der_t2_0212!$C$1:$E$134,3,FALSE),"Pas de tentative")</f>
        <v>14.5</v>
      </c>
      <c r="F161">
        <f t="shared" si="5"/>
        <v>14.5</v>
      </c>
      <c r="G161" t="str" cm="1">
        <f t="array" ref="G161">_xlfn.IFS(F161=0,"Pas de tentative", F161&lt;10,"Pas validé",F161&gt;=10,"Validé")</f>
        <v>Validé</v>
      </c>
    </row>
    <row r="162" spans="1:7" ht="15.75" hidden="1" x14ac:dyDescent="0.25">
      <c r="A162" s="19" t="s">
        <v>143</v>
      </c>
      <c r="B162" s="19" t="s">
        <v>658</v>
      </c>
      <c r="C162" s="19" t="str">
        <f t="shared" si="4"/>
        <v>LAURENTEliott</v>
      </c>
      <c r="D162" t="str">
        <f>IFERROR(VLOOKUP(C162,der_t1_2511!$C$1:$E$100,3,FALSE),"Pas de tentative")</f>
        <v>Pas de tentative</v>
      </c>
      <c r="E162">
        <f>IFERROR(VLOOKUP(C162,der_t2_0212!$C$1:$E$134,3,FALSE),"Pas de tentative")</f>
        <v>9.25</v>
      </c>
      <c r="F162">
        <f t="shared" si="5"/>
        <v>9.25</v>
      </c>
      <c r="G162" t="str" cm="1">
        <f t="array" ref="G162">_xlfn.IFS(F162=0,"Pas de tentative", F162&lt;10,"Pas validé",F162&gt;=10,"Validé")</f>
        <v>Pas validé</v>
      </c>
    </row>
    <row r="163" spans="1:7" ht="15.75" hidden="1" x14ac:dyDescent="0.25">
      <c r="A163" s="10" t="s">
        <v>77</v>
      </c>
      <c r="B163" s="10" t="s">
        <v>76</v>
      </c>
      <c r="C163" s="10" t="str">
        <f t="shared" si="4"/>
        <v>LAURYJuliette</v>
      </c>
      <c r="D163" t="str">
        <f>IFERROR(VLOOKUP(C163,der_t1_2511!$C$1:$E$100,3,FALSE),"Pas de tentative")</f>
        <v>Pas de tentative</v>
      </c>
      <c r="E163">
        <f>IFERROR(VLOOKUP(C163,der_t2_0212!$C$1:$E$134,3,FALSE),"Pas de tentative")</f>
        <v>14</v>
      </c>
      <c r="F163">
        <f t="shared" si="5"/>
        <v>14</v>
      </c>
      <c r="G163" t="str" cm="1">
        <f t="array" ref="G163">_xlfn.IFS(F163=0,"Pas de tentative", F163&lt;10,"Pas validé",F163&gt;=10,"Validé")</f>
        <v>Validé</v>
      </c>
    </row>
    <row r="164" spans="1:7" ht="15.75" hidden="1" x14ac:dyDescent="0.25">
      <c r="A164" s="19" t="s">
        <v>659</v>
      </c>
      <c r="B164" s="19" t="s">
        <v>660</v>
      </c>
      <c r="C164" s="19" t="str">
        <f t="shared" si="4"/>
        <v>LAUZETAstrid</v>
      </c>
      <c r="D164" t="str">
        <f>IFERROR(VLOOKUP(C164,der_t1_2511!$C$1:$E$100,3,FALSE),"Pas de tentative")</f>
        <v>Pas de tentative</v>
      </c>
      <c r="E164">
        <f>IFERROR(VLOOKUP(C164,der_t2_0212!$C$1:$E$134,3,FALSE),"Pas de tentative")</f>
        <v>11.75</v>
      </c>
      <c r="F164">
        <f t="shared" si="5"/>
        <v>11.75</v>
      </c>
      <c r="G164" t="str" cm="1">
        <f t="array" ref="G164">_xlfn.IFS(F164=0,"Pas de tentative", F164&lt;10,"Pas validé",F164&gt;=10,"Validé")</f>
        <v>Validé</v>
      </c>
    </row>
    <row r="165" spans="1:7" ht="15.75" hidden="1" x14ac:dyDescent="0.25">
      <c r="A165" s="10" t="s">
        <v>661</v>
      </c>
      <c r="B165" s="10" t="s">
        <v>662</v>
      </c>
      <c r="C165" s="10" t="str">
        <f t="shared" si="4"/>
        <v>LE CAMEloise</v>
      </c>
      <c r="D165">
        <f>IFERROR(VLOOKUP(C165,der_t1_2511!$C$1:$E$100,3,FALSE),"Pas de tentative")</f>
        <v>14.75</v>
      </c>
      <c r="E165" t="str">
        <f>IFERROR(VLOOKUP(C165,der_t2_0212!$C$1:$E$134,3,FALSE),"Pas de tentative")</f>
        <v>Pas de tentative</v>
      </c>
      <c r="F165">
        <f t="shared" si="5"/>
        <v>14.75</v>
      </c>
      <c r="G165" t="str" cm="1">
        <f t="array" ref="G165">_xlfn.IFS(F165=0,"Pas de tentative", F165&lt;10,"Pas validé",F165&gt;=10,"Validé")</f>
        <v>Validé</v>
      </c>
    </row>
    <row r="166" spans="1:7" ht="15.75" hidden="1" x14ac:dyDescent="0.25">
      <c r="A166" s="19" t="s">
        <v>256</v>
      </c>
      <c r="B166" s="19" t="s">
        <v>483</v>
      </c>
      <c r="C166" s="19" t="str">
        <f t="shared" si="4"/>
        <v>LECATThomas</v>
      </c>
      <c r="D166">
        <f>IFERROR(VLOOKUP(C166,der_t1_2511!$C$1:$E$100,3,FALSE),"Pas de tentative")</f>
        <v>5</v>
      </c>
      <c r="E166">
        <f>IFERROR(VLOOKUP(C166,der_t2_0212!$C$1:$E$134,3,FALSE),"Pas de tentative")</f>
        <v>9.25</v>
      </c>
      <c r="F166">
        <f t="shared" si="5"/>
        <v>9.25</v>
      </c>
      <c r="G166" t="str" cm="1">
        <f t="array" ref="G166">_xlfn.IFS(F166=0,"Pas de tentative", F166&lt;10,"Pas validé",F166&gt;=10,"Validé")</f>
        <v>Pas validé</v>
      </c>
    </row>
    <row r="167" spans="1:7" ht="15.75" hidden="1" x14ac:dyDescent="0.25">
      <c r="A167" s="10" t="s">
        <v>557</v>
      </c>
      <c r="B167" s="10" t="s">
        <v>663</v>
      </c>
      <c r="C167" s="10" t="str">
        <f t="shared" si="4"/>
        <v>LECERFNathan</v>
      </c>
      <c r="D167">
        <f>IFERROR(VLOOKUP(C167,der_t1_2511!$C$1:$E$100,3,FALSE),"Pas de tentative")</f>
        <v>11</v>
      </c>
      <c r="E167" t="str">
        <f>IFERROR(VLOOKUP(C167,der_t2_0212!$C$1:$E$134,3,FALSE),"Pas de tentative")</f>
        <v>Pas de tentative</v>
      </c>
      <c r="F167">
        <f t="shared" si="5"/>
        <v>11</v>
      </c>
      <c r="G167" t="str" cm="1">
        <f t="array" ref="G167">_xlfn.IFS(F167=0,"Pas de tentative", F167&lt;10,"Pas validé",F167&gt;=10,"Validé")</f>
        <v>Validé</v>
      </c>
    </row>
    <row r="168" spans="1:7" ht="15.75" hidden="1" x14ac:dyDescent="0.25">
      <c r="A168" s="19" t="s">
        <v>156</v>
      </c>
      <c r="B168" s="19" t="s">
        <v>664</v>
      </c>
      <c r="C168" s="19" t="str">
        <f t="shared" si="4"/>
        <v>LECOINTEEnzo</v>
      </c>
      <c r="D168" t="str">
        <f>IFERROR(VLOOKUP(C168,der_t1_2511!$C$1:$E$100,3,FALSE),"Pas de tentative")</f>
        <v>Pas de tentative</v>
      </c>
      <c r="E168" t="str">
        <f>IFERROR(VLOOKUP(C168,der_t2_0212!$C$1:$E$134,3,FALSE),"Pas de tentative")</f>
        <v>Pas de tentative</v>
      </c>
      <c r="F168">
        <f t="shared" si="5"/>
        <v>0</v>
      </c>
      <c r="G168" t="str" cm="1">
        <f t="array" ref="G168">_xlfn.IFS(F168=0,"Pas de tentative", F168&lt;10,"Pas validé",F168&gt;=10,"Validé")</f>
        <v>Pas de tentative</v>
      </c>
    </row>
    <row r="169" spans="1:7" ht="15.75" hidden="1" x14ac:dyDescent="0.25">
      <c r="A169" s="10" t="s">
        <v>104</v>
      </c>
      <c r="B169" s="10" t="s">
        <v>101</v>
      </c>
      <c r="C169" s="10" t="str">
        <f t="shared" si="4"/>
        <v>LEGRANDJulien</v>
      </c>
      <c r="D169" t="str">
        <f>IFERROR(VLOOKUP(C169,der_t1_2511!$C$1:$E$100,3,FALSE),"Pas de tentative")</f>
        <v>Pas de tentative</v>
      </c>
      <c r="E169">
        <f>IFERROR(VLOOKUP(C169,der_t2_0212!$C$1:$E$134,3,FALSE),"Pas de tentative")</f>
        <v>7</v>
      </c>
      <c r="F169">
        <f t="shared" si="5"/>
        <v>7</v>
      </c>
      <c r="G169" t="str" cm="1">
        <f t="array" ref="G169">_xlfn.IFS(F169=0,"Pas de tentative", F169&lt;10,"Pas validé",F169&gt;=10,"Validé")</f>
        <v>Pas validé</v>
      </c>
    </row>
    <row r="170" spans="1:7" ht="15.75" hidden="1" x14ac:dyDescent="0.25">
      <c r="A170" s="19" t="s">
        <v>102</v>
      </c>
      <c r="B170" s="19" t="s">
        <v>101</v>
      </c>
      <c r="C170" s="19" t="str">
        <f t="shared" si="4"/>
        <v>LEGRANDMahe</v>
      </c>
      <c r="D170" t="str">
        <f>IFERROR(VLOOKUP(C170,der_t1_2511!$C$1:$E$100,3,FALSE),"Pas de tentative")</f>
        <v>Pas de tentative</v>
      </c>
      <c r="E170">
        <f>IFERROR(VLOOKUP(C170,der_t2_0212!$C$1:$E$134,3,FALSE),"Pas de tentative")</f>
        <v>12.5</v>
      </c>
      <c r="F170">
        <f t="shared" si="5"/>
        <v>12.5</v>
      </c>
      <c r="G170" t="str" cm="1">
        <f t="array" ref="G170">_xlfn.IFS(F170=0,"Pas de tentative", F170&lt;10,"Pas validé",F170&gt;=10,"Validé")</f>
        <v>Validé</v>
      </c>
    </row>
    <row r="171" spans="1:7" ht="15.75" hidden="1" x14ac:dyDescent="0.25">
      <c r="A171" s="10" t="s">
        <v>665</v>
      </c>
      <c r="B171" s="10" t="s">
        <v>666</v>
      </c>
      <c r="C171" s="10" t="str">
        <f t="shared" si="4"/>
        <v>LEGROSGaspard</v>
      </c>
      <c r="D171" t="str">
        <f>IFERROR(VLOOKUP(C171,der_t1_2511!$C$1:$E$100,3,FALSE),"Pas de tentative")</f>
        <v>Pas de tentative</v>
      </c>
      <c r="E171" t="str">
        <f>IFERROR(VLOOKUP(C171,der_t2_0212!$C$1:$E$134,3,FALSE),"Pas de tentative")</f>
        <v>Pas de tentative</v>
      </c>
      <c r="F171">
        <f t="shared" si="5"/>
        <v>0</v>
      </c>
      <c r="G171" t="str" cm="1">
        <f t="array" ref="G171">_xlfn.IFS(F171=0,"Pas de tentative", F171&lt;10,"Pas validé",F171&gt;=10,"Validé")</f>
        <v>Pas de tentative</v>
      </c>
    </row>
    <row r="172" spans="1:7" ht="15.75" hidden="1" x14ac:dyDescent="0.25">
      <c r="A172" s="19" t="s">
        <v>486</v>
      </c>
      <c r="B172" s="19" t="s">
        <v>485</v>
      </c>
      <c r="C172" s="19" t="str">
        <f t="shared" si="4"/>
        <v>LE HANNIERDea</v>
      </c>
      <c r="D172">
        <f>IFERROR(VLOOKUP(C172,der_t1_2511!$C$1:$E$100,3,FALSE),"Pas de tentative")</f>
        <v>2</v>
      </c>
      <c r="E172">
        <f>IFERROR(VLOOKUP(C172,der_t2_0212!$C$1:$E$134,3,FALSE),"Pas de tentative")</f>
        <v>9.5</v>
      </c>
      <c r="F172">
        <f t="shared" si="5"/>
        <v>9.5</v>
      </c>
      <c r="G172" t="str" cm="1">
        <f t="array" ref="G172">_xlfn.IFS(F172=0,"Pas de tentative", F172&lt;10,"Pas validé",F172&gt;=10,"Validé")</f>
        <v>Pas validé</v>
      </c>
    </row>
    <row r="173" spans="1:7" ht="15.75" hidden="1" x14ac:dyDescent="0.25">
      <c r="A173" s="10" t="s">
        <v>164</v>
      </c>
      <c r="B173" s="10" t="s">
        <v>163</v>
      </c>
      <c r="C173" s="10" t="str">
        <f t="shared" si="4"/>
        <v>LEKANGA MBOMAAmassa Roland Nathanael</v>
      </c>
      <c r="D173" t="str">
        <f>IFERROR(VLOOKUP(C173,der_t1_2511!$C$1:$E$100,3,FALSE),"Pas de tentative")</f>
        <v>Pas de tentative</v>
      </c>
      <c r="E173" t="str">
        <f>IFERROR(VLOOKUP(C173,der_t2_0212!$C$1:$E$134,3,FALSE),"Pas de tentative")</f>
        <v>Pas de tentative</v>
      </c>
      <c r="F173">
        <f t="shared" si="5"/>
        <v>0</v>
      </c>
      <c r="G173" t="str" cm="1">
        <f t="array" ref="G173">_xlfn.IFS(F173=0,"Pas de tentative", F173&lt;10,"Pas validé",F173&gt;=10,"Validé")</f>
        <v>Pas de tentative</v>
      </c>
    </row>
    <row r="174" spans="1:7" ht="15.75" hidden="1" x14ac:dyDescent="0.25">
      <c r="A174" s="19" t="s">
        <v>667</v>
      </c>
      <c r="B174" s="19" t="s">
        <v>668</v>
      </c>
      <c r="C174" s="19" t="str">
        <f t="shared" si="4"/>
        <v>LEKIEFFREBastien</v>
      </c>
      <c r="D174" t="str">
        <f>IFERROR(VLOOKUP(C174,der_t1_2511!$C$1:$E$100,3,FALSE),"Pas de tentative")</f>
        <v>Pas de tentative</v>
      </c>
      <c r="E174">
        <f>IFERROR(VLOOKUP(C174,der_t2_0212!$C$1:$E$134,3,FALSE),"Pas de tentative")</f>
        <v>14</v>
      </c>
      <c r="F174">
        <f t="shared" si="5"/>
        <v>14</v>
      </c>
      <c r="G174" t="str" cm="1">
        <f t="array" ref="G174">_xlfn.IFS(F174=0,"Pas de tentative", F174&lt;10,"Pas validé",F174&gt;=10,"Validé")</f>
        <v>Validé</v>
      </c>
    </row>
    <row r="175" spans="1:7" ht="15.75" hidden="1" x14ac:dyDescent="0.25">
      <c r="A175" s="10" t="s">
        <v>669</v>
      </c>
      <c r="B175" s="10" t="s">
        <v>670</v>
      </c>
      <c r="C175" s="10" t="str">
        <f t="shared" si="4"/>
        <v>LE POGAMMatheo</v>
      </c>
      <c r="D175">
        <f>IFERROR(VLOOKUP(C175,der_t1_2511!$C$1:$E$100,3,FALSE),"Pas de tentative")</f>
        <v>12.25</v>
      </c>
      <c r="E175" t="str">
        <f>IFERROR(VLOOKUP(C175,der_t2_0212!$C$1:$E$134,3,FALSE),"Pas de tentative")</f>
        <v>Pas de tentative</v>
      </c>
      <c r="F175">
        <f t="shared" si="5"/>
        <v>12.25</v>
      </c>
      <c r="G175" t="str" cm="1">
        <f t="array" ref="G175">_xlfn.IFS(F175=0,"Pas de tentative", F175&lt;10,"Pas validé",F175&gt;=10,"Validé")</f>
        <v>Validé</v>
      </c>
    </row>
    <row r="176" spans="1:7" ht="15.75" hidden="1" x14ac:dyDescent="0.25">
      <c r="A176" s="19" t="s">
        <v>65</v>
      </c>
      <c r="B176" s="19" t="s">
        <v>64</v>
      </c>
      <c r="C176" s="19" t="str">
        <f t="shared" si="4"/>
        <v>LEROUXPaul</v>
      </c>
      <c r="D176" t="str">
        <f>IFERROR(VLOOKUP(C176,der_t1_2511!$C$1:$E$100,3,FALSE),"Pas de tentative")</f>
        <v>Pas de tentative</v>
      </c>
      <c r="E176">
        <f>IFERROR(VLOOKUP(C176,der_t2_0212!$C$1:$E$134,3,FALSE),"Pas de tentative")</f>
        <v>2</v>
      </c>
      <c r="F176">
        <f t="shared" si="5"/>
        <v>2</v>
      </c>
      <c r="G176" t="str" cm="1">
        <f t="array" ref="G176">_xlfn.IFS(F176=0,"Pas de tentative", F176&lt;10,"Pas validé",F176&gt;=10,"Validé")</f>
        <v>Pas validé</v>
      </c>
    </row>
    <row r="177" spans="1:7" ht="15.75" hidden="1" x14ac:dyDescent="0.25">
      <c r="A177" s="10" t="s">
        <v>183</v>
      </c>
      <c r="B177" s="10" t="s">
        <v>182</v>
      </c>
      <c r="C177" s="10" t="str">
        <f t="shared" si="4"/>
        <v>LESAINGConstance</v>
      </c>
      <c r="D177" t="str">
        <f>IFERROR(VLOOKUP(C177,der_t1_2511!$C$1:$E$100,3,FALSE),"Pas de tentative")</f>
        <v>Pas de tentative</v>
      </c>
      <c r="E177" t="str">
        <f>IFERROR(VLOOKUP(C177,der_t2_0212!$C$1:$E$134,3,FALSE),"Pas de tentative")</f>
        <v>Pas de tentative</v>
      </c>
      <c r="F177">
        <f t="shared" si="5"/>
        <v>0</v>
      </c>
      <c r="G177" t="str" cm="1">
        <f t="array" ref="G177">_xlfn.IFS(F177=0,"Pas de tentative", F177&lt;10,"Pas validé",F177&gt;=10,"Validé")</f>
        <v>Pas de tentative</v>
      </c>
    </row>
    <row r="178" spans="1:7" ht="15.75" hidden="1" x14ac:dyDescent="0.25">
      <c r="A178" s="19" t="s">
        <v>74</v>
      </c>
      <c r="B178" s="19" t="s">
        <v>73</v>
      </c>
      <c r="C178" s="19" t="str">
        <f t="shared" si="4"/>
        <v>LE SCANVELucie</v>
      </c>
      <c r="D178">
        <f>IFERROR(VLOOKUP(C178,der_t1_2511!$C$1:$E$100,3,FALSE),"Pas de tentative")</f>
        <v>17.5</v>
      </c>
      <c r="E178" t="str">
        <f>IFERROR(VLOOKUP(C178,der_t2_0212!$C$1:$E$134,3,FALSE),"Pas de tentative")</f>
        <v>Pas de tentative</v>
      </c>
      <c r="F178">
        <f t="shared" si="5"/>
        <v>17.5</v>
      </c>
      <c r="G178" t="str" cm="1">
        <f t="array" ref="G178">_xlfn.IFS(F178=0,"Pas de tentative", F178&lt;10,"Pas validé",F178&gt;=10,"Validé")</f>
        <v>Validé</v>
      </c>
    </row>
    <row r="179" spans="1:7" ht="15.75" hidden="1" x14ac:dyDescent="0.25">
      <c r="A179" s="10" t="s">
        <v>671</v>
      </c>
      <c r="B179" s="10" t="s">
        <v>672</v>
      </c>
      <c r="C179" s="10" t="str">
        <f t="shared" si="4"/>
        <v>LETELLIERClara</v>
      </c>
      <c r="D179" t="str">
        <f>IFERROR(VLOOKUP(C179,der_t1_2511!$C$1:$E$100,3,FALSE),"Pas de tentative")</f>
        <v>Pas de tentative</v>
      </c>
      <c r="E179" t="str">
        <f>IFERROR(VLOOKUP(C179,der_t2_0212!$C$1:$E$134,3,FALSE),"Pas de tentative")</f>
        <v>Pas de tentative</v>
      </c>
      <c r="F179">
        <f t="shared" si="5"/>
        <v>0</v>
      </c>
      <c r="G179" t="str" cm="1">
        <f t="array" ref="G179">_xlfn.IFS(F179=0,"Pas de tentative", F179&lt;10,"Pas validé",F179&gt;=10,"Validé")</f>
        <v>Pas de tentative</v>
      </c>
    </row>
    <row r="180" spans="1:7" ht="15.75" hidden="1" x14ac:dyDescent="0.25">
      <c r="A180" s="19" t="s">
        <v>673</v>
      </c>
      <c r="B180" s="19" t="s">
        <v>294</v>
      </c>
      <c r="C180" s="19" t="str">
        <f t="shared" si="4"/>
        <v>LEULLIETTELeonard</v>
      </c>
      <c r="D180" t="str">
        <f>IFERROR(VLOOKUP(C180,der_t1_2511!$C$1:$E$100,3,FALSE),"Pas de tentative")</f>
        <v>Pas de tentative</v>
      </c>
      <c r="E180">
        <f>IFERROR(VLOOKUP(C180,der_t2_0212!$C$1:$E$134,3,FALSE),"Pas de tentative")</f>
        <v>14.5</v>
      </c>
      <c r="F180">
        <f t="shared" si="5"/>
        <v>14.5</v>
      </c>
      <c r="G180" t="str" cm="1">
        <f t="array" ref="G180">_xlfn.IFS(F180=0,"Pas de tentative", F180&lt;10,"Pas validé",F180&gt;=10,"Validé")</f>
        <v>Validé</v>
      </c>
    </row>
    <row r="181" spans="1:7" ht="15.75" hidden="1" x14ac:dyDescent="0.25">
      <c r="A181" s="10" t="s">
        <v>15</v>
      </c>
      <c r="B181" s="10" t="s">
        <v>294</v>
      </c>
      <c r="C181" s="10" t="str">
        <f t="shared" si="4"/>
        <v>LEULLIETTERobin</v>
      </c>
      <c r="D181" t="str">
        <f>IFERROR(VLOOKUP(C181,der_t1_2511!$C$1:$E$100,3,FALSE),"Pas de tentative")</f>
        <v>Pas de tentative</v>
      </c>
      <c r="E181">
        <f>IFERROR(VLOOKUP(C181,der_t2_0212!$C$1:$E$134,3,FALSE),"Pas de tentative")</f>
        <v>12.75</v>
      </c>
      <c r="F181">
        <f t="shared" si="5"/>
        <v>12.75</v>
      </c>
      <c r="G181" t="str" cm="1">
        <f t="array" ref="G181">_xlfn.IFS(F181=0,"Pas de tentative", F181&lt;10,"Pas validé",F181&gt;=10,"Validé")</f>
        <v>Validé</v>
      </c>
    </row>
    <row r="182" spans="1:7" ht="15.75" hidden="1" x14ac:dyDescent="0.25">
      <c r="A182" s="19" t="s">
        <v>478</v>
      </c>
      <c r="B182" s="19" t="s">
        <v>477</v>
      </c>
      <c r="C182" s="19" t="str">
        <f t="shared" si="4"/>
        <v>LEVEAUXNicolas</v>
      </c>
      <c r="D182">
        <f>IFERROR(VLOOKUP(C182,der_t1_2511!$C$1:$E$100,3,FALSE),"Pas de tentative")</f>
        <v>20</v>
      </c>
      <c r="E182" t="str">
        <f>IFERROR(VLOOKUP(C182,der_t2_0212!$C$1:$E$134,3,FALSE),"Pas de tentative")</f>
        <v>Pas de tentative</v>
      </c>
      <c r="F182">
        <f t="shared" si="5"/>
        <v>20</v>
      </c>
      <c r="G182" t="str" cm="1">
        <f t="array" ref="G182">_xlfn.IFS(F182=0,"Pas de tentative", F182&lt;10,"Pas validé",F182&gt;=10,"Validé")</f>
        <v>Validé</v>
      </c>
    </row>
    <row r="183" spans="1:7" ht="15.75" hidden="1" x14ac:dyDescent="0.25">
      <c r="A183" s="10" t="s">
        <v>156</v>
      </c>
      <c r="B183" s="10" t="s">
        <v>155</v>
      </c>
      <c r="C183" s="10" t="str">
        <f t="shared" si="4"/>
        <v>LEVENTEnzo</v>
      </c>
      <c r="D183" t="str">
        <f>IFERROR(VLOOKUP(C183,der_t1_2511!$C$1:$E$100,3,FALSE),"Pas de tentative")</f>
        <v>Pas de tentative</v>
      </c>
      <c r="E183" t="str">
        <f>IFERROR(VLOOKUP(C183,der_t2_0212!$C$1:$E$134,3,FALSE),"Pas de tentative")</f>
        <v>Pas de tentative</v>
      </c>
      <c r="F183">
        <f t="shared" si="5"/>
        <v>0</v>
      </c>
      <c r="G183" t="str" cm="1">
        <f t="array" ref="G183">_xlfn.IFS(F183=0,"Pas de tentative", F183&lt;10,"Pas validé",F183&gt;=10,"Validé")</f>
        <v>Pas de tentative</v>
      </c>
    </row>
    <row r="184" spans="1:7" ht="15.75" hidden="1" x14ac:dyDescent="0.25">
      <c r="A184" s="19" t="s">
        <v>496</v>
      </c>
      <c r="B184" s="19" t="s">
        <v>674</v>
      </c>
      <c r="C184" s="19" t="str">
        <f t="shared" si="4"/>
        <v>LOISEAUHenri</v>
      </c>
      <c r="D184" t="str">
        <f>IFERROR(VLOOKUP(C184,der_t1_2511!$C$1:$E$100,3,FALSE),"Pas de tentative")</f>
        <v>Pas de tentative</v>
      </c>
      <c r="E184">
        <f>IFERROR(VLOOKUP(C184,der_t2_0212!$C$1:$E$134,3,FALSE),"Pas de tentative")</f>
        <v>15.25</v>
      </c>
      <c r="F184">
        <f t="shared" si="5"/>
        <v>15.25</v>
      </c>
      <c r="G184" t="str" cm="1">
        <f t="array" ref="G184">_xlfn.IFS(F184=0,"Pas de tentative", F184&lt;10,"Pas validé",F184&gt;=10,"Validé")</f>
        <v>Validé</v>
      </c>
    </row>
    <row r="185" spans="1:7" ht="15.75" hidden="1" x14ac:dyDescent="0.25">
      <c r="A185" s="10" t="s">
        <v>579</v>
      </c>
      <c r="B185" s="10" t="s">
        <v>675</v>
      </c>
      <c r="C185" s="10" t="str">
        <f t="shared" si="4"/>
        <v>LOISEAU CLERFAYTSMaxence</v>
      </c>
      <c r="D185">
        <f>IFERROR(VLOOKUP(C185,der_t1_2511!$C$1:$E$100,3,FALSE),"Pas de tentative")</f>
        <v>20</v>
      </c>
      <c r="E185" t="str">
        <f>IFERROR(VLOOKUP(C185,der_t2_0212!$C$1:$E$134,3,FALSE),"Pas de tentative")</f>
        <v>Pas de tentative</v>
      </c>
      <c r="F185">
        <f t="shared" si="5"/>
        <v>20</v>
      </c>
      <c r="G185" t="str" cm="1">
        <f t="array" ref="G185">_xlfn.IFS(F185=0,"Pas de tentative", F185&lt;10,"Pas validé",F185&gt;=10,"Validé")</f>
        <v>Validé</v>
      </c>
    </row>
    <row r="186" spans="1:7" ht="15.75" hidden="1" x14ac:dyDescent="0.25">
      <c r="A186" s="19" t="s">
        <v>149</v>
      </c>
      <c r="B186" s="19" t="s">
        <v>148</v>
      </c>
      <c r="C186" s="19" t="str">
        <f t="shared" si="4"/>
        <v>LOUCHARTLouise</v>
      </c>
      <c r="D186" t="str">
        <f>IFERROR(VLOOKUP(C186,der_t1_2511!$C$1:$E$100,3,FALSE),"Pas de tentative")</f>
        <v>Pas de tentative</v>
      </c>
      <c r="E186">
        <f>IFERROR(VLOOKUP(C186,der_t2_0212!$C$1:$E$134,3,FALSE),"Pas de tentative")</f>
        <v>9</v>
      </c>
      <c r="F186">
        <f t="shared" si="5"/>
        <v>9</v>
      </c>
      <c r="G186" t="str" cm="1">
        <f t="array" ref="G186">_xlfn.IFS(F186=0,"Pas de tentative", F186&lt;10,"Pas validé",F186&gt;=10,"Validé")</f>
        <v>Pas validé</v>
      </c>
    </row>
    <row r="187" spans="1:7" ht="15.75" hidden="1" x14ac:dyDescent="0.25">
      <c r="A187" s="10" t="s">
        <v>676</v>
      </c>
      <c r="B187" s="10" t="s">
        <v>677</v>
      </c>
      <c r="C187" s="10" t="str">
        <f t="shared" si="4"/>
        <v>MABILEAUAlois</v>
      </c>
      <c r="D187">
        <f>IFERROR(VLOOKUP(C187,der_t1_2511!$C$1:$E$100,3,FALSE),"Pas de tentative")</f>
        <v>9.25</v>
      </c>
      <c r="E187">
        <f>IFERROR(VLOOKUP(C187,der_t2_0212!$C$1:$E$134,3,FALSE),"Pas de tentative")</f>
        <v>11.5</v>
      </c>
      <c r="F187">
        <f t="shared" si="5"/>
        <v>11.5</v>
      </c>
      <c r="G187" t="str" cm="1">
        <f t="array" ref="G187">_xlfn.IFS(F187=0,"Pas de tentative", F187&lt;10,"Pas validé",F187&gt;=10,"Validé")</f>
        <v>Validé</v>
      </c>
    </row>
    <row r="188" spans="1:7" ht="15.75" hidden="1" x14ac:dyDescent="0.25">
      <c r="A188" s="19" t="s">
        <v>650</v>
      </c>
      <c r="B188" s="19" t="s">
        <v>678</v>
      </c>
      <c r="C188" s="19" t="str">
        <f t="shared" si="4"/>
        <v>MAGNIER DE MAISONNEUVEJeanne</v>
      </c>
      <c r="D188">
        <f>IFERROR(VLOOKUP(C188,der_t1_2511!$C$1:$E$100,3,FALSE),"Pas de tentative")</f>
        <v>20</v>
      </c>
      <c r="E188" t="str">
        <f>IFERROR(VLOOKUP(C188,der_t2_0212!$C$1:$E$134,3,FALSE),"Pas de tentative")</f>
        <v>Pas de tentative</v>
      </c>
      <c r="F188">
        <f t="shared" si="5"/>
        <v>20</v>
      </c>
      <c r="G188" t="str" cm="1">
        <f t="array" ref="G188">_xlfn.IFS(F188=0,"Pas de tentative", F188&lt;10,"Pas validé",F188&gt;=10,"Validé")</f>
        <v>Validé</v>
      </c>
    </row>
    <row r="189" spans="1:7" ht="15.75" hidden="1" x14ac:dyDescent="0.25">
      <c r="A189" s="10" t="s">
        <v>679</v>
      </c>
      <c r="B189" s="10" t="s">
        <v>680</v>
      </c>
      <c r="C189" s="10" t="str">
        <f t="shared" si="4"/>
        <v>MALHERBELilian</v>
      </c>
      <c r="D189" t="str">
        <f>IFERROR(VLOOKUP(C189,der_t1_2511!$C$1:$E$100,3,FALSE),"Pas de tentative")</f>
        <v>Pas de tentative</v>
      </c>
      <c r="E189">
        <f>IFERROR(VLOOKUP(C189,der_t2_0212!$C$1:$E$134,3,FALSE),"Pas de tentative")</f>
        <v>8</v>
      </c>
      <c r="F189">
        <f t="shared" si="5"/>
        <v>8</v>
      </c>
      <c r="G189" t="str" cm="1">
        <f t="array" ref="G189">_xlfn.IFS(F189=0,"Pas de tentative", F189&lt;10,"Pas validé",F189&gt;=10,"Validé")</f>
        <v>Pas validé</v>
      </c>
    </row>
    <row r="190" spans="1:7" ht="15.75" hidden="1" x14ac:dyDescent="0.25">
      <c r="A190" s="19" t="s">
        <v>126</v>
      </c>
      <c r="B190" s="19" t="s">
        <v>125</v>
      </c>
      <c r="C190" s="19" t="str">
        <f t="shared" si="4"/>
        <v>MANSSENSJanaelle</v>
      </c>
      <c r="D190">
        <f>IFERROR(VLOOKUP(C190,der_t1_2511!$C$1:$E$100,3,FALSE),"Pas de tentative")</f>
        <v>15.5</v>
      </c>
      <c r="E190" t="str">
        <f>IFERROR(VLOOKUP(C190,der_t2_0212!$C$1:$E$134,3,FALSE),"Pas de tentative")</f>
        <v>Pas de tentative</v>
      </c>
      <c r="F190">
        <f t="shared" si="5"/>
        <v>15.5</v>
      </c>
      <c r="G190" t="str" cm="1">
        <f t="array" ref="G190">_xlfn.IFS(F190=0,"Pas de tentative", F190&lt;10,"Pas validé",F190&gt;=10,"Validé")</f>
        <v>Validé</v>
      </c>
    </row>
    <row r="191" spans="1:7" ht="15.75" hidden="1" x14ac:dyDescent="0.25">
      <c r="A191" s="10" t="s">
        <v>645</v>
      </c>
      <c r="B191" s="10" t="s">
        <v>681</v>
      </c>
      <c r="C191" s="10" t="str">
        <f t="shared" si="4"/>
        <v>MARANTAlix</v>
      </c>
      <c r="D191" t="str">
        <f>IFERROR(VLOOKUP(C191,der_t1_2511!$C$1:$E$100,3,FALSE),"Pas de tentative")</f>
        <v>Pas de tentative</v>
      </c>
      <c r="E191">
        <f>IFERROR(VLOOKUP(C191,der_t2_0212!$C$1:$E$134,3,FALSE),"Pas de tentative")</f>
        <v>9.75</v>
      </c>
      <c r="F191">
        <f t="shared" si="5"/>
        <v>9.75</v>
      </c>
      <c r="G191" t="str" cm="1">
        <f t="array" ref="G191">_xlfn.IFS(F191=0,"Pas de tentative", F191&lt;10,"Pas validé",F191&gt;=10,"Validé")</f>
        <v>Pas validé</v>
      </c>
    </row>
    <row r="192" spans="1:7" ht="15.75" hidden="1" x14ac:dyDescent="0.25">
      <c r="A192" s="19" t="s">
        <v>548</v>
      </c>
      <c r="B192" s="19" t="s">
        <v>682</v>
      </c>
      <c r="C192" s="19" t="str">
        <f t="shared" si="4"/>
        <v>MARCHANDCaroline</v>
      </c>
      <c r="D192" t="str">
        <f>IFERROR(VLOOKUP(C192,der_t1_2511!$C$1:$E$100,3,FALSE),"Pas de tentative")</f>
        <v>Pas de tentative</v>
      </c>
      <c r="E192">
        <f>IFERROR(VLOOKUP(C192,der_t2_0212!$C$1:$E$134,3,FALSE),"Pas de tentative")</f>
        <v>20</v>
      </c>
      <c r="F192">
        <f t="shared" si="5"/>
        <v>20</v>
      </c>
      <c r="G192" t="str" cm="1">
        <f t="array" ref="G192">_xlfn.IFS(F192=0,"Pas de tentative", F192&lt;10,"Pas validé",F192&gt;=10,"Validé")</f>
        <v>Validé</v>
      </c>
    </row>
    <row r="193" spans="1:7" ht="15.75" hidden="1" x14ac:dyDescent="0.25">
      <c r="A193" s="10" t="s">
        <v>683</v>
      </c>
      <c r="B193" s="10" t="s">
        <v>533</v>
      </c>
      <c r="C193" s="10" t="str">
        <f t="shared" si="4"/>
        <v>MARTINAbigael</v>
      </c>
      <c r="D193" t="str">
        <f>IFERROR(VLOOKUP(C193,der_t1_2511!$C$1:$E$100,3,FALSE),"Pas de tentative")</f>
        <v>Pas de tentative</v>
      </c>
      <c r="E193">
        <f>IFERROR(VLOOKUP(C193,der_t2_0212!$C$1:$E$134,3,FALSE),"Pas de tentative")</f>
        <v>17.5</v>
      </c>
      <c r="F193">
        <f t="shared" si="5"/>
        <v>17.5</v>
      </c>
      <c r="G193" t="str" cm="1">
        <f t="array" ref="G193">_xlfn.IFS(F193=0,"Pas de tentative", F193&lt;10,"Pas validé",F193&gt;=10,"Validé")</f>
        <v>Validé</v>
      </c>
    </row>
    <row r="194" spans="1:7" ht="15.75" hidden="1" x14ac:dyDescent="0.25">
      <c r="A194" s="19" t="s">
        <v>532</v>
      </c>
      <c r="B194" s="19" t="s">
        <v>533</v>
      </c>
      <c r="C194" s="19" t="str">
        <f t="shared" si="4"/>
        <v>MARTINGustav</v>
      </c>
      <c r="D194" t="str">
        <f>IFERROR(VLOOKUP(C194,der_t1_2511!$C$1:$E$100,3,FALSE),"Pas de tentative")</f>
        <v>Pas de tentative</v>
      </c>
      <c r="E194" t="str">
        <f>IFERROR(VLOOKUP(C194,der_t2_0212!$C$1:$E$134,3,FALSE),"Pas de tentative")</f>
        <v>Pas de tentative</v>
      </c>
      <c r="F194">
        <f t="shared" si="5"/>
        <v>0</v>
      </c>
      <c r="G194" t="str" cm="1">
        <f t="array" ref="G194">_xlfn.IFS(F194=0,"Pas de tentative", F194&lt;10,"Pas validé",F194&gt;=10,"Validé")</f>
        <v>Pas de tentative</v>
      </c>
    </row>
    <row r="195" spans="1:7" ht="15.75" hidden="1" x14ac:dyDescent="0.25">
      <c r="A195" s="10" t="s">
        <v>571</v>
      </c>
      <c r="B195" s="10" t="s">
        <v>684</v>
      </c>
      <c r="C195" s="10" t="str">
        <f t="shared" ref="C195:C258" si="6">B195&amp;A195</f>
        <v>MASSARTTitouan</v>
      </c>
      <c r="D195">
        <f>IFERROR(VLOOKUP(C195,der_t1_2511!$C$1:$E$100,3,FALSE),"Pas de tentative")</f>
        <v>17.5</v>
      </c>
      <c r="E195" t="str">
        <f>IFERROR(VLOOKUP(C195,der_t2_0212!$C$1:$E$134,3,FALSE),"Pas de tentative")</f>
        <v>Pas de tentative</v>
      </c>
      <c r="F195">
        <f t="shared" ref="F195:F258" si="7">MAX(D195:E195)</f>
        <v>17.5</v>
      </c>
      <c r="G195" t="str" cm="1">
        <f t="array" ref="G195">_xlfn.IFS(F195=0,"Pas de tentative", F195&lt;10,"Pas validé",F195&gt;=10,"Validé")</f>
        <v>Validé</v>
      </c>
    </row>
    <row r="196" spans="1:7" ht="15.75" hidden="1" x14ac:dyDescent="0.25">
      <c r="A196" s="19" t="s">
        <v>685</v>
      </c>
      <c r="B196" s="19" t="s">
        <v>686</v>
      </c>
      <c r="C196" s="19" t="str">
        <f t="shared" si="6"/>
        <v>MAYOTLenna</v>
      </c>
      <c r="D196" t="str">
        <f>IFERROR(VLOOKUP(C196,der_t1_2511!$C$1:$E$100,3,FALSE),"Pas de tentative")</f>
        <v>Pas de tentative</v>
      </c>
      <c r="E196">
        <f>IFERROR(VLOOKUP(C196,der_t2_0212!$C$1:$E$134,3,FALSE),"Pas de tentative")</f>
        <v>2.5</v>
      </c>
      <c r="F196">
        <f t="shared" si="7"/>
        <v>2.5</v>
      </c>
      <c r="G196" t="str" cm="1">
        <f t="array" ref="G196">_xlfn.IFS(F196=0,"Pas de tentative", F196&lt;10,"Pas validé",F196&gt;=10,"Validé")</f>
        <v>Pas validé</v>
      </c>
    </row>
    <row r="197" spans="1:7" ht="15.75" hidden="1" x14ac:dyDescent="0.25">
      <c r="A197" s="10" t="s">
        <v>107</v>
      </c>
      <c r="B197" s="10" t="s">
        <v>106</v>
      </c>
      <c r="C197" s="10" t="str">
        <f t="shared" si="6"/>
        <v>MAZETEric</v>
      </c>
      <c r="D197">
        <f>IFERROR(VLOOKUP(C197,der_t1_2511!$C$1:$E$100,3,FALSE),"Pas de tentative")</f>
        <v>15.25</v>
      </c>
      <c r="E197" t="str">
        <f>IFERROR(VLOOKUP(C197,der_t2_0212!$C$1:$E$134,3,FALSE),"Pas de tentative")</f>
        <v>Pas de tentative</v>
      </c>
      <c r="F197">
        <f t="shared" si="7"/>
        <v>15.25</v>
      </c>
      <c r="G197" t="str" cm="1">
        <f t="array" ref="G197">_xlfn.IFS(F197=0,"Pas de tentative", F197&lt;10,"Pas validé",F197&gt;=10,"Validé")</f>
        <v>Validé</v>
      </c>
    </row>
    <row r="198" spans="1:7" ht="15.75" hidden="1" x14ac:dyDescent="0.25">
      <c r="A198" s="19" t="s">
        <v>687</v>
      </c>
      <c r="B198" s="19" t="s">
        <v>688</v>
      </c>
      <c r="C198" s="19" t="str">
        <f t="shared" si="6"/>
        <v>MEFFRECalixte</v>
      </c>
      <c r="D198">
        <f>IFERROR(VLOOKUP(C198,der_t1_2511!$C$1:$E$100,3,FALSE),"Pas de tentative")</f>
        <v>11.75</v>
      </c>
      <c r="E198" t="str">
        <f>IFERROR(VLOOKUP(C198,der_t2_0212!$C$1:$E$134,3,FALSE),"Pas de tentative")</f>
        <v>Pas de tentative</v>
      </c>
      <c r="F198">
        <f t="shared" si="7"/>
        <v>11.75</v>
      </c>
      <c r="G198" t="str" cm="1">
        <f t="array" ref="G198">_xlfn.IFS(F198=0,"Pas de tentative", F198&lt;10,"Pas validé",F198&gt;=10,"Validé")</f>
        <v>Validé</v>
      </c>
    </row>
    <row r="199" spans="1:7" ht="15.75" hidden="1" x14ac:dyDescent="0.25">
      <c r="A199" s="10" t="s">
        <v>146</v>
      </c>
      <c r="B199" s="10" t="s">
        <v>689</v>
      </c>
      <c r="C199" s="10" t="str">
        <f t="shared" si="6"/>
        <v>MENARDMaxime</v>
      </c>
      <c r="D199" t="str">
        <f>IFERROR(VLOOKUP(C199,der_t1_2511!$C$1:$E$100,3,FALSE),"Pas de tentative")</f>
        <v>Pas de tentative</v>
      </c>
      <c r="E199" t="str">
        <f>IFERROR(VLOOKUP(C199,der_t2_0212!$C$1:$E$134,3,FALSE),"Pas de tentative")</f>
        <v>Pas de tentative</v>
      </c>
      <c r="F199">
        <f t="shared" si="7"/>
        <v>0</v>
      </c>
      <c r="G199" t="str" cm="1">
        <f t="array" ref="G199">_xlfn.IFS(F199=0,"Pas de tentative", F199&lt;10,"Pas validé",F199&gt;=10,"Validé")</f>
        <v>Pas de tentative</v>
      </c>
    </row>
    <row r="200" spans="1:7" ht="15.75" hidden="1" x14ac:dyDescent="0.25">
      <c r="A200" s="19" t="s">
        <v>278</v>
      </c>
      <c r="B200" s="19" t="s">
        <v>277</v>
      </c>
      <c r="C200" s="19" t="str">
        <f t="shared" si="6"/>
        <v>MENASSACybele</v>
      </c>
      <c r="D200" t="str">
        <f>IFERROR(VLOOKUP(C200,der_t1_2511!$C$1:$E$100,3,FALSE),"Pas de tentative")</f>
        <v>Pas de tentative</v>
      </c>
      <c r="E200" t="str">
        <f>IFERROR(VLOOKUP(C200,der_t2_0212!$C$1:$E$134,3,FALSE),"Pas de tentative")</f>
        <v>Pas de tentative</v>
      </c>
      <c r="F200">
        <f t="shared" si="7"/>
        <v>0</v>
      </c>
      <c r="G200" t="str" cm="1">
        <f t="array" ref="G200">_xlfn.IFS(F200=0,"Pas de tentative", F200&lt;10,"Pas validé",F200&gt;=10,"Validé")</f>
        <v>Pas de tentative</v>
      </c>
    </row>
    <row r="201" spans="1:7" ht="15.75" hidden="1" x14ac:dyDescent="0.25">
      <c r="A201" s="10" t="s">
        <v>62</v>
      </c>
      <c r="B201" s="10" t="s">
        <v>86</v>
      </c>
      <c r="C201" s="10" t="str">
        <f t="shared" si="6"/>
        <v>MENNERET-COUTURIERHugo</v>
      </c>
      <c r="D201" t="str">
        <f>IFERROR(VLOOKUP(C201,der_t1_2511!$C$1:$E$100,3,FALSE),"Pas de tentative")</f>
        <v>Pas de tentative</v>
      </c>
      <c r="E201">
        <f>IFERROR(VLOOKUP(C201,der_t2_0212!$C$1:$E$134,3,FALSE),"Pas de tentative")</f>
        <v>9.25</v>
      </c>
      <c r="F201">
        <f t="shared" si="7"/>
        <v>9.25</v>
      </c>
      <c r="G201" t="str" cm="1">
        <f t="array" ref="G201">_xlfn.IFS(F201=0,"Pas de tentative", F201&lt;10,"Pas validé",F201&gt;=10,"Validé")</f>
        <v>Pas validé</v>
      </c>
    </row>
    <row r="202" spans="1:7" ht="15.75" hidden="1" x14ac:dyDescent="0.25">
      <c r="A202" s="19" t="s">
        <v>92</v>
      </c>
      <c r="B202" s="19" t="s">
        <v>91</v>
      </c>
      <c r="C202" s="19" t="str">
        <f t="shared" si="6"/>
        <v>MERCADEREmma</v>
      </c>
      <c r="D202" t="str">
        <f>IFERROR(VLOOKUP(C202,der_t1_2511!$C$1:$E$100,3,FALSE),"Pas de tentative")</f>
        <v>Pas de tentative</v>
      </c>
      <c r="E202" t="str">
        <f>IFERROR(VLOOKUP(C202,der_t2_0212!$C$1:$E$134,3,FALSE),"Pas de tentative")</f>
        <v>Pas de tentative</v>
      </c>
      <c r="F202">
        <f t="shared" si="7"/>
        <v>0</v>
      </c>
      <c r="G202" t="str" cm="1">
        <f t="array" ref="G202">_xlfn.IFS(F202=0,"Pas de tentative", F202&lt;10,"Pas validé",F202&gt;=10,"Validé")</f>
        <v>Pas de tentative</v>
      </c>
    </row>
    <row r="203" spans="1:7" ht="15.75" hidden="1" x14ac:dyDescent="0.25">
      <c r="A203" s="10" t="s">
        <v>690</v>
      </c>
      <c r="B203" s="10" t="s">
        <v>691</v>
      </c>
      <c r="C203" s="10" t="str">
        <f t="shared" si="6"/>
        <v>MERCIERMax</v>
      </c>
      <c r="D203" t="str">
        <f>IFERROR(VLOOKUP(C203,der_t1_2511!$C$1:$E$100,3,FALSE),"Pas de tentative")</f>
        <v>Pas de tentative</v>
      </c>
      <c r="E203">
        <f>IFERROR(VLOOKUP(C203,der_t2_0212!$C$1:$E$134,3,FALSE),"Pas de tentative")</f>
        <v>12.25</v>
      </c>
      <c r="F203">
        <f t="shared" si="7"/>
        <v>12.25</v>
      </c>
      <c r="G203" t="str" cm="1">
        <f t="array" ref="G203">_xlfn.IFS(F203=0,"Pas de tentative", F203&lt;10,"Pas validé",F203&gt;=10,"Validé")</f>
        <v>Validé</v>
      </c>
    </row>
    <row r="204" spans="1:7" ht="15.75" hidden="1" x14ac:dyDescent="0.25">
      <c r="A204" s="19" t="s">
        <v>50</v>
      </c>
      <c r="B204" s="19" t="s">
        <v>49</v>
      </c>
      <c r="C204" s="19" t="str">
        <f t="shared" si="6"/>
        <v>MEUDICCorentin</v>
      </c>
      <c r="D204" t="str">
        <f>IFERROR(VLOOKUP(C204,der_t1_2511!$C$1:$E$100,3,FALSE),"Pas de tentative")</f>
        <v>Pas de tentative</v>
      </c>
      <c r="E204">
        <f>IFERROR(VLOOKUP(C204,der_t2_0212!$C$1:$E$134,3,FALSE),"Pas de tentative")</f>
        <v>12.25</v>
      </c>
      <c r="F204">
        <f t="shared" si="7"/>
        <v>12.25</v>
      </c>
      <c r="G204" t="str" cm="1">
        <f t="array" ref="G204">_xlfn.IFS(F204=0,"Pas de tentative", F204&lt;10,"Pas validé",F204&gt;=10,"Validé")</f>
        <v>Validé</v>
      </c>
    </row>
    <row r="205" spans="1:7" ht="15.75" hidden="1" x14ac:dyDescent="0.25">
      <c r="A205" s="10" t="s">
        <v>692</v>
      </c>
      <c r="B205" s="10" t="s">
        <v>693</v>
      </c>
      <c r="C205" s="10" t="str">
        <f t="shared" si="6"/>
        <v>MONCOURTOISRaphael</v>
      </c>
      <c r="D205" t="str">
        <f>IFERROR(VLOOKUP(C205,der_t1_2511!$C$1:$E$100,3,FALSE),"Pas de tentative")</f>
        <v>Pas de tentative</v>
      </c>
      <c r="E205" t="str">
        <f>IFERROR(VLOOKUP(C205,der_t2_0212!$C$1:$E$134,3,FALSE),"Pas de tentative")</f>
        <v>Pas de tentative</v>
      </c>
      <c r="F205">
        <f t="shared" si="7"/>
        <v>0</v>
      </c>
      <c r="G205" t="str" cm="1">
        <f t="array" ref="G205">_xlfn.IFS(F205=0,"Pas de tentative", F205&lt;10,"Pas validé",F205&gt;=10,"Validé")</f>
        <v>Pas de tentative</v>
      </c>
    </row>
    <row r="206" spans="1:7" ht="15.75" hidden="1" x14ac:dyDescent="0.25">
      <c r="A206" s="19" t="s">
        <v>694</v>
      </c>
      <c r="B206" s="19" t="s">
        <v>695</v>
      </c>
      <c r="C206" s="19" t="str">
        <f t="shared" si="6"/>
        <v>MONETAlizee</v>
      </c>
      <c r="D206" t="str">
        <f>IFERROR(VLOOKUP(C206,der_t1_2511!$C$1:$E$100,3,FALSE),"Pas de tentative")</f>
        <v>Pas de tentative</v>
      </c>
      <c r="E206" t="str">
        <f>IFERROR(VLOOKUP(C206,der_t2_0212!$C$1:$E$134,3,FALSE),"Pas de tentative")</f>
        <v>Pas de tentative</v>
      </c>
      <c r="F206">
        <f t="shared" si="7"/>
        <v>0</v>
      </c>
      <c r="G206" t="str" cm="1">
        <f t="array" ref="G206">_xlfn.IFS(F206=0,"Pas de tentative", F206&lt;10,"Pas validé",F206&gt;=10,"Validé")</f>
        <v>Pas de tentative</v>
      </c>
    </row>
    <row r="207" spans="1:7" ht="15.75" hidden="1" x14ac:dyDescent="0.25">
      <c r="A207" s="10" t="s">
        <v>44</v>
      </c>
      <c r="B207" s="10" t="s">
        <v>43</v>
      </c>
      <c r="C207" s="10" t="str">
        <f t="shared" si="6"/>
        <v>MONTEILCamille</v>
      </c>
      <c r="D207" t="str">
        <f>IFERROR(VLOOKUP(C207,der_t1_2511!$C$1:$E$100,3,FALSE),"Pas de tentative")</f>
        <v>Pas de tentative</v>
      </c>
      <c r="E207" t="str">
        <f>IFERROR(VLOOKUP(C207,der_t2_0212!$C$1:$E$134,3,FALSE),"Pas de tentative")</f>
        <v>Pas de tentative</v>
      </c>
      <c r="F207">
        <f t="shared" si="7"/>
        <v>0</v>
      </c>
      <c r="G207" t="str" cm="1">
        <f t="array" ref="G207">_xlfn.IFS(F207=0,"Pas de tentative", F207&lt;10,"Pas validé",F207&gt;=10,"Validé")</f>
        <v>Pas de tentative</v>
      </c>
    </row>
    <row r="208" spans="1:7" ht="15.75" hidden="1" x14ac:dyDescent="0.25">
      <c r="A208" s="19" t="s">
        <v>26</v>
      </c>
      <c r="B208" s="19" t="s">
        <v>25</v>
      </c>
      <c r="C208" s="19" t="str">
        <f t="shared" si="6"/>
        <v>MORENOAnais</v>
      </c>
      <c r="D208" t="str">
        <f>IFERROR(VLOOKUP(C208,der_t1_2511!$C$1:$E$100,3,FALSE),"Pas de tentative")</f>
        <v>Pas de tentative</v>
      </c>
      <c r="E208" t="str">
        <f>IFERROR(VLOOKUP(C208,der_t2_0212!$C$1:$E$134,3,FALSE),"Pas de tentative")</f>
        <v>Pas de tentative</v>
      </c>
      <c r="F208">
        <f t="shared" si="7"/>
        <v>0</v>
      </c>
      <c r="G208" t="str" cm="1">
        <f t="array" ref="G208">_xlfn.IFS(F208=0,"Pas de tentative", F208&lt;10,"Pas validé",F208&gt;=10,"Validé")</f>
        <v>Pas de tentative</v>
      </c>
    </row>
    <row r="209" spans="1:7" ht="15.75" hidden="1" x14ac:dyDescent="0.25">
      <c r="A209" s="10" t="s">
        <v>161</v>
      </c>
      <c r="B209" s="10" t="s">
        <v>160</v>
      </c>
      <c r="C209" s="10" t="str">
        <f t="shared" si="6"/>
        <v>MOTTEBertrand</v>
      </c>
      <c r="D209">
        <f>IFERROR(VLOOKUP(C209,der_t1_2511!$C$1:$E$100,3,FALSE),"Pas de tentative")</f>
        <v>7</v>
      </c>
      <c r="E209">
        <f>IFERROR(VLOOKUP(C209,der_t2_0212!$C$1:$E$134,3,FALSE),"Pas de tentative")</f>
        <v>2</v>
      </c>
      <c r="F209">
        <f t="shared" si="7"/>
        <v>7</v>
      </c>
      <c r="G209" t="str" cm="1">
        <f t="array" ref="G209">_xlfn.IFS(F209=0,"Pas de tentative", F209&lt;10,"Pas validé",F209&gt;=10,"Validé")</f>
        <v>Pas validé</v>
      </c>
    </row>
    <row r="210" spans="1:7" ht="15.75" hidden="1" x14ac:dyDescent="0.25">
      <c r="A210" s="19" t="s">
        <v>123</v>
      </c>
      <c r="B210" s="19" t="s">
        <v>122</v>
      </c>
      <c r="C210" s="19" t="str">
        <f t="shared" si="6"/>
        <v>MOUSNIERAmbre</v>
      </c>
      <c r="D210" t="str">
        <f>IFERROR(VLOOKUP(C210,der_t1_2511!$C$1:$E$100,3,FALSE),"Pas de tentative")</f>
        <v>Pas de tentative</v>
      </c>
      <c r="E210" t="str">
        <f>IFERROR(VLOOKUP(C210,der_t2_0212!$C$1:$E$134,3,FALSE),"Pas de tentative")</f>
        <v>Pas de tentative</v>
      </c>
      <c r="F210">
        <f t="shared" si="7"/>
        <v>0</v>
      </c>
      <c r="G210" t="str" cm="1">
        <f t="array" ref="G210">_xlfn.IFS(F210=0,"Pas de tentative", F210&lt;10,"Pas validé",F210&gt;=10,"Validé")</f>
        <v>Pas de tentative</v>
      </c>
    </row>
    <row r="211" spans="1:7" ht="15.75" hidden="1" x14ac:dyDescent="0.25">
      <c r="A211" s="10" t="s">
        <v>511</v>
      </c>
      <c r="B211" s="10" t="s">
        <v>510</v>
      </c>
      <c r="C211" s="10" t="str">
        <f t="shared" si="6"/>
        <v>MULETHumbert</v>
      </c>
      <c r="D211" t="str">
        <f>IFERROR(VLOOKUP(C211,der_t1_2511!$C$1:$E$100,3,FALSE),"Pas de tentative")</f>
        <v>Pas de tentative</v>
      </c>
      <c r="E211">
        <f>IFERROR(VLOOKUP(C211,der_t2_0212!$C$1:$E$134,3,FALSE),"Pas de tentative")</f>
        <v>10</v>
      </c>
      <c r="F211">
        <f t="shared" si="7"/>
        <v>10</v>
      </c>
      <c r="G211" t="str" cm="1">
        <f t="array" ref="G211">_xlfn.IFS(F211=0,"Pas de tentative", F211&lt;10,"Pas validé",F211&gt;=10,"Validé")</f>
        <v>Validé</v>
      </c>
    </row>
    <row r="212" spans="1:7" ht="15.75" hidden="1" x14ac:dyDescent="0.25">
      <c r="A212" s="19" t="s">
        <v>35</v>
      </c>
      <c r="B212" s="19" t="s">
        <v>34</v>
      </c>
      <c r="C212" s="19" t="str">
        <f t="shared" si="6"/>
        <v>NEVEUXEleonore</v>
      </c>
      <c r="D212" t="str">
        <f>IFERROR(VLOOKUP(C212,der_t1_2511!$C$1:$E$100,3,FALSE),"Pas de tentative")</f>
        <v>Pas de tentative</v>
      </c>
      <c r="E212" t="str">
        <f>IFERROR(VLOOKUP(C212,der_t2_0212!$C$1:$E$134,3,FALSE),"Pas de tentative")</f>
        <v>Pas de tentative</v>
      </c>
      <c r="F212">
        <f t="shared" si="7"/>
        <v>0</v>
      </c>
      <c r="G212" t="str" cm="1">
        <f t="array" ref="G212">_xlfn.IFS(F212=0,"Pas de tentative", F212&lt;10,"Pas validé",F212&gt;=10,"Validé")</f>
        <v>Pas de tentative</v>
      </c>
    </row>
    <row r="213" spans="1:7" ht="15.75" hidden="1" x14ac:dyDescent="0.25">
      <c r="A213" s="10" t="s">
        <v>696</v>
      </c>
      <c r="B213" s="10" t="s">
        <v>697</v>
      </c>
      <c r="C213" s="10" t="str">
        <f t="shared" si="6"/>
        <v>NOLLET-PROISYLaurelenn</v>
      </c>
      <c r="D213" t="str">
        <f>IFERROR(VLOOKUP(C213,der_t1_2511!$C$1:$E$100,3,FALSE),"Pas de tentative")</f>
        <v>Pas de tentative</v>
      </c>
      <c r="E213">
        <f>IFERROR(VLOOKUP(C213,der_t2_0212!$C$1:$E$134,3,FALSE),"Pas de tentative")</f>
        <v>6</v>
      </c>
      <c r="F213">
        <f t="shared" si="7"/>
        <v>6</v>
      </c>
      <c r="G213" t="str" cm="1">
        <f t="array" ref="G213">_xlfn.IFS(F213=0,"Pas de tentative", F213&lt;10,"Pas validé",F213&gt;=10,"Validé")</f>
        <v>Pas validé</v>
      </c>
    </row>
    <row r="214" spans="1:7" ht="15.75" hidden="1" x14ac:dyDescent="0.25">
      <c r="A214" s="19" t="s">
        <v>41</v>
      </c>
      <c r="B214" s="19" t="s">
        <v>151</v>
      </c>
      <c r="C214" s="19" t="str">
        <f t="shared" si="6"/>
        <v>NORMANDValentin</v>
      </c>
      <c r="D214" t="str">
        <f>IFERROR(VLOOKUP(C214,der_t1_2511!$C$1:$E$100,3,FALSE),"Pas de tentative")</f>
        <v>Pas de tentative</v>
      </c>
      <c r="E214">
        <f>IFERROR(VLOOKUP(C214,der_t2_0212!$C$1:$E$134,3,FALSE),"Pas de tentative")</f>
        <v>17.5</v>
      </c>
      <c r="F214">
        <f t="shared" si="7"/>
        <v>17.5</v>
      </c>
      <c r="G214" t="str" cm="1">
        <f t="array" ref="G214">_xlfn.IFS(F214=0,"Pas de tentative", F214&lt;10,"Pas validé",F214&gt;=10,"Validé")</f>
        <v>Validé</v>
      </c>
    </row>
    <row r="215" spans="1:7" ht="15.75" hidden="1" x14ac:dyDescent="0.25">
      <c r="A215" s="10" t="s">
        <v>44</v>
      </c>
      <c r="B215" s="10" t="s">
        <v>158</v>
      </c>
      <c r="C215" s="10" t="str">
        <f t="shared" si="6"/>
        <v>NOYERECamille</v>
      </c>
      <c r="D215" t="str">
        <f>IFERROR(VLOOKUP(C215,der_t1_2511!$C$1:$E$100,3,FALSE),"Pas de tentative")</f>
        <v>Pas de tentative</v>
      </c>
      <c r="E215" t="str">
        <f>IFERROR(VLOOKUP(C215,der_t2_0212!$C$1:$E$134,3,FALSE),"Pas de tentative")</f>
        <v>Pas de tentative</v>
      </c>
      <c r="F215">
        <f t="shared" si="7"/>
        <v>0</v>
      </c>
      <c r="G215" t="str" cm="1">
        <f t="array" ref="G215">_xlfn.IFS(F215=0,"Pas de tentative", F215&lt;10,"Pas validé",F215&gt;=10,"Validé")</f>
        <v>Pas de tentative</v>
      </c>
    </row>
    <row r="216" spans="1:7" ht="15.75" hidden="1" x14ac:dyDescent="0.25">
      <c r="A216" s="19" t="s">
        <v>44</v>
      </c>
      <c r="B216" s="19" t="s">
        <v>153</v>
      </c>
      <c r="C216" s="19" t="str">
        <f t="shared" si="6"/>
        <v>OLIVIERCamille</v>
      </c>
      <c r="D216" t="str">
        <f>IFERROR(VLOOKUP(C216,der_t1_2511!$C$1:$E$100,3,FALSE),"Pas de tentative")</f>
        <v>Pas de tentative</v>
      </c>
      <c r="E216" t="str">
        <f>IFERROR(VLOOKUP(C216,der_t2_0212!$C$1:$E$134,3,FALSE),"Pas de tentative")</f>
        <v>Pas de tentative</v>
      </c>
      <c r="F216">
        <f t="shared" si="7"/>
        <v>0</v>
      </c>
      <c r="G216" t="str" cm="1">
        <f t="array" ref="G216">_xlfn.IFS(F216=0,"Pas de tentative", F216&lt;10,"Pas validé",F216&gt;=10,"Validé")</f>
        <v>Pas de tentative</v>
      </c>
    </row>
    <row r="217" spans="1:7" ht="15.75" hidden="1" x14ac:dyDescent="0.25">
      <c r="A217" s="10" t="s">
        <v>143</v>
      </c>
      <c r="B217" s="10" t="s">
        <v>142</v>
      </c>
      <c r="C217" s="10" t="str">
        <f t="shared" si="6"/>
        <v>PAULEliott</v>
      </c>
      <c r="D217">
        <f>IFERROR(VLOOKUP(C217,der_t1_2511!$C$1:$E$100,3,FALSE),"Pas de tentative")</f>
        <v>7.5</v>
      </c>
      <c r="E217">
        <f>IFERROR(VLOOKUP(C217,der_t2_0212!$C$1:$E$134,3,FALSE),"Pas de tentative")</f>
        <v>14.75</v>
      </c>
      <c r="F217">
        <f t="shared" si="7"/>
        <v>14.75</v>
      </c>
      <c r="G217" t="str" cm="1">
        <f t="array" ref="G217">_xlfn.IFS(F217=0,"Pas de tentative", F217&lt;10,"Pas validé",F217&gt;=10,"Validé")</f>
        <v>Validé</v>
      </c>
    </row>
    <row r="218" spans="1:7" ht="15.75" hidden="1" x14ac:dyDescent="0.25">
      <c r="A218" s="19" t="s">
        <v>116</v>
      </c>
      <c r="B218" s="19" t="s">
        <v>115</v>
      </c>
      <c r="C218" s="19" t="str">
        <f t="shared" si="6"/>
        <v>PECOURTBertille</v>
      </c>
      <c r="D218" t="str">
        <f>IFERROR(VLOOKUP(C218,der_t1_2511!$C$1:$E$100,3,FALSE),"Pas de tentative")</f>
        <v>Pas de tentative</v>
      </c>
      <c r="E218">
        <f>IFERROR(VLOOKUP(C218,der_t2_0212!$C$1:$E$134,3,FALSE),"Pas de tentative")</f>
        <v>8.25</v>
      </c>
      <c r="F218">
        <f t="shared" si="7"/>
        <v>8.25</v>
      </c>
      <c r="G218" t="str" cm="1">
        <f t="array" ref="G218">_xlfn.IFS(F218=0,"Pas de tentative", F218&lt;10,"Pas validé",F218&gt;=10,"Validé")</f>
        <v>Pas validé</v>
      </c>
    </row>
    <row r="219" spans="1:7" ht="15.75" hidden="1" x14ac:dyDescent="0.25">
      <c r="A219" s="10" t="s">
        <v>38</v>
      </c>
      <c r="B219" s="10" t="s">
        <v>37</v>
      </c>
      <c r="C219" s="10" t="str">
        <f t="shared" si="6"/>
        <v>PELARDBerenice</v>
      </c>
      <c r="D219" t="str">
        <f>IFERROR(VLOOKUP(C219,der_t1_2511!$C$1:$E$100,3,FALSE),"Pas de tentative")</f>
        <v>Pas de tentative</v>
      </c>
      <c r="E219" t="str">
        <f>IFERROR(VLOOKUP(C219,der_t2_0212!$C$1:$E$134,3,FALSE),"Pas de tentative")</f>
        <v>Pas de tentative</v>
      </c>
      <c r="F219">
        <f t="shared" si="7"/>
        <v>0</v>
      </c>
      <c r="G219" t="str" cm="1">
        <f t="array" ref="G219">_xlfn.IFS(F219=0,"Pas de tentative", F219&lt;10,"Pas validé",F219&gt;=10,"Validé")</f>
        <v>Pas de tentative</v>
      </c>
    </row>
    <row r="220" spans="1:7" ht="15.75" hidden="1" x14ac:dyDescent="0.25">
      <c r="A220" s="19" t="s">
        <v>698</v>
      </c>
      <c r="B220" s="19" t="s">
        <v>699</v>
      </c>
      <c r="C220" s="19" t="str">
        <f t="shared" si="6"/>
        <v>PELEFrancois</v>
      </c>
      <c r="D220">
        <f>IFERROR(VLOOKUP(C220,der_t1_2511!$C$1:$E$100,3,FALSE),"Pas de tentative")</f>
        <v>17</v>
      </c>
      <c r="E220" t="str">
        <f>IFERROR(VLOOKUP(C220,der_t2_0212!$C$1:$E$134,3,FALSE),"Pas de tentative")</f>
        <v>Pas de tentative</v>
      </c>
      <c r="F220">
        <f t="shared" si="7"/>
        <v>17</v>
      </c>
      <c r="G220" t="str" cm="1">
        <f t="array" ref="G220">_xlfn.IFS(F220=0,"Pas de tentative", F220&lt;10,"Pas validé",F220&gt;=10,"Validé")</f>
        <v>Validé</v>
      </c>
    </row>
    <row r="221" spans="1:7" ht="15.75" hidden="1" x14ac:dyDescent="0.25">
      <c r="A221" s="10" t="s">
        <v>65</v>
      </c>
      <c r="B221" s="10" t="s">
        <v>82</v>
      </c>
      <c r="C221" s="10" t="str">
        <f t="shared" si="6"/>
        <v>PETITPaul</v>
      </c>
      <c r="D221" t="str">
        <f>IFERROR(VLOOKUP(C221,der_t1_2511!$C$1:$E$100,3,FALSE),"Pas de tentative")</f>
        <v>Pas de tentative</v>
      </c>
      <c r="E221">
        <f>IFERROR(VLOOKUP(C221,der_t2_0212!$C$1:$E$134,3,FALSE),"Pas de tentative")</f>
        <v>8.5</v>
      </c>
      <c r="F221">
        <f t="shared" si="7"/>
        <v>8.5</v>
      </c>
      <c r="G221" t="str" cm="1">
        <f t="array" ref="G221">_xlfn.IFS(F221=0,"Pas de tentative", F221&lt;10,"Pas validé",F221&gt;=10,"Validé")</f>
        <v>Pas validé</v>
      </c>
    </row>
    <row r="222" spans="1:7" ht="15.75" hidden="1" x14ac:dyDescent="0.25">
      <c r="A222" s="19" t="s">
        <v>181</v>
      </c>
      <c r="B222" s="19" t="s">
        <v>438</v>
      </c>
      <c r="C222" s="19" t="str">
        <f t="shared" si="6"/>
        <v>PICAULTGregoire</v>
      </c>
      <c r="D222" t="str">
        <f>IFERROR(VLOOKUP(C222,der_t1_2511!$C$1:$E$100,3,FALSE),"Pas de tentative")</f>
        <v>Pas de tentative</v>
      </c>
      <c r="E222">
        <f>IFERROR(VLOOKUP(C222,der_t2_0212!$C$1:$E$134,3,FALSE),"Pas de tentative")</f>
        <v>5</v>
      </c>
      <c r="F222">
        <f t="shared" si="7"/>
        <v>5</v>
      </c>
      <c r="G222" t="str" cm="1">
        <f t="array" ref="G222">_xlfn.IFS(F222=0,"Pas de tentative", F222&lt;10,"Pas validé",F222&gt;=10,"Validé")</f>
        <v>Pas validé</v>
      </c>
    </row>
    <row r="223" spans="1:7" ht="15.75" hidden="1" x14ac:dyDescent="0.25">
      <c r="A223" s="10" t="s">
        <v>427</v>
      </c>
      <c r="B223" s="10" t="s">
        <v>700</v>
      </c>
      <c r="C223" s="10" t="str">
        <f t="shared" si="6"/>
        <v>PILLETBlandine</v>
      </c>
      <c r="D223" t="str">
        <f>IFERROR(VLOOKUP(C223,der_t1_2511!$C$1:$E$100,3,FALSE),"Pas de tentative")</f>
        <v>Pas de tentative</v>
      </c>
      <c r="E223">
        <f>IFERROR(VLOOKUP(C223,der_t2_0212!$C$1:$E$134,3,FALSE),"Pas de tentative")</f>
        <v>7.75</v>
      </c>
      <c r="F223">
        <f t="shared" si="7"/>
        <v>7.75</v>
      </c>
      <c r="G223" t="str" cm="1">
        <f t="array" ref="G223">_xlfn.IFS(F223=0,"Pas de tentative", F223&lt;10,"Pas validé",F223&gt;=10,"Validé")</f>
        <v>Pas validé</v>
      </c>
    </row>
    <row r="224" spans="1:7" ht="15.75" hidden="1" x14ac:dyDescent="0.25">
      <c r="A224" s="19" t="s">
        <v>50</v>
      </c>
      <c r="B224" s="19" t="s">
        <v>134</v>
      </c>
      <c r="C224" s="19" t="str">
        <f t="shared" si="6"/>
        <v>PLATEAUCorentin</v>
      </c>
      <c r="D224" t="str">
        <f>IFERROR(VLOOKUP(C224,der_t1_2511!$C$1:$E$100,3,FALSE),"Pas de tentative")</f>
        <v>Pas de tentative</v>
      </c>
      <c r="E224" t="str">
        <f>IFERROR(VLOOKUP(C224,der_t2_0212!$C$1:$E$134,3,FALSE),"Pas de tentative")</f>
        <v>Pas de tentative</v>
      </c>
      <c r="F224">
        <f t="shared" si="7"/>
        <v>0</v>
      </c>
      <c r="G224" t="str" cm="1">
        <f t="array" ref="G224">_xlfn.IFS(F224=0,"Pas de tentative", F224&lt;10,"Pas validé",F224&gt;=10,"Validé")</f>
        <v>Pas de tentative</v>
      </c>
    </row>
    <row r="225" spans="1:7" ht="15.75" hidden="1" x14ac:dyDescent="0.25">
      <c r="A225" s="10" t="s">
        <v>320</v>
      </c>
      <c r="B225" s="10" t="s">
        <v>319</v>
      </c>
      <c r="C225" s="10" t="str">
        <f t="shared" si="6"/>
        <v>PONTYRomain</v>
      </c>
      <c r="D225" t="str">
        <f>IFERROR(VLOOKUP(C225,der_t1_2511!$C$1:$E$100,3,FALSE),"Pas de tentative")</f>
        <v>Pas de tentative</v>
      </c>
      <c r="E225">
        <f>IFERROR(VLOOKUP(C225,der_t2_0212!$C$1:$E$134,3,FALSE),"Pas de tentative")</f>
        <v>15.5</v>
      </c>
      <c r="F225">
        <f t="shared" si="7"/>
        <v>15.5</v>
      </c>
      <c r="G225" t="str" cm="1">
        <f t="array" ref="G225">_xlfn.IFS(F225=0,"Pas de tentative", F225&lt;10,"Pas validé",F225&gt;=10,"Validé")</f>
        <v>Validé</v>
      </c>
    </row>
    <row r="226" spans="1:7" ht="15.75" x14ac:dyDescent="0.25">
      <c r="A226" s="19" t="s">
        <v>701</v>
      </c>
      <c r="B226" s="19" t="s">
        <v>702</v>
      </c>
      <c r="C226" s="19" t="str">
        <f t="shared" si="6"/>
        <v>POPOTTimothee</v>
      </c>
      <c r="D226" t="str">
        <f>IFERROR(VLOOKUP(C226,der_t1_2511!$C$1:$E$100,3,FALSE),"Pas de tentative")</f>
        <v>Pas de tentative</v>
      </c>
      <c r="E226">
        <f>IFERROR(VLOOKUP(C226,der_t2_0212!$C$1:$E$134,3,FALSE),"Pas de tentative")</f>
        <v>15.25</v>
      </c>
      <c r="F226">
        <f t="shared" si="7"/>
        <v>15.25</v>
      </c>
      <c r="G226" t="str" cm="1">
        <f t="array" ref="G226">_xlfn.IFS(F226=0,"Pas de tentative", F226&lt;10,"Pas validé",F226&gt;=10,"Validé")</f>
        <v>Validé</v>
      </c>
    </row>
    <row r="227" spans="1:7" ht="15.75" hidden="1" x14ac:dyDescent="0.25">
      <c r="A227" s="10" t="s">
        <v>557</v>
      </c>
      <c r="B227" s="10" t="s">
        <v>703</v>
      </c>
      <c r="C227" s="10" t="str">
        <f t="shared" si="6"/>
        <v>PORTEMANNathan</v>
      </c>
      <c r="D227" t="str">
        <f>IFERROR(VLOOKUP(C227,der_t1_2511!$C$1:$E$100,3,FALSE),"Pas de tentative")</f>
        <v>Pas de tentative</v>
      </c>
      <c r="E227">
        <f>IFERROR(VLOOKUP(C227,der_t2_0212!$C$1:$E$134,3,FALSE),"Pas de tentative")</f>
        <v>15.5</v>
      </c>
      <c r="F227">
        <f t="shared" si="7"/>
        <v>15.5</v>
      </c>
      <c r="G227" t="str" cm="1">
        <f t="array" ref="G227">_xlfn.IFS(F227=0,"Pas de tentative", F227&lt;10,"Pas validé",F227&gt;=10,"Validé")</f>
        <v>Validé</v>
      </c>
    </row>
    <row r="228" spans="1:7" ht="15.75" hidden="1" x14ac:dyDescent="0.25">
      <c r="A228" s="19" t="s">
        <v>116</v>
      </c>
      <c r="B228" s="19" t="s">
        <v>704</v>
      </c>
      <c r="C228" s="19" t="str">
        <f t="shared" si="6"/>
        <v>POURCHEZBertille</v>
      </c>
      <c r="D228">
        <f>IFERROR(VLOOKUP(C228,der_t1_2511!$C$1:$E$100,3,FALSE),"Pas de tentative")</f>
        <v>7.25</v>
      </c>
      <c r="E228">
        <f>IFERROR(VLOOKUP(C228,der_t2_0212!$C$1:$E$134,3,FALSE),"Pas de tentative")</f>
        <v>14.75</v>
      </c>
      <c r="F228">
        <f t="shared" si="7"/>
        <v>14.75</v>
      </c>
      <c r="G228" t="str" cm="1">
        <f t="array" ref="G228">_xlfn.IFS(F228=0,"Pas de tentative", F228&lt;10,"Pas validé",F228&gt;=10,"Validé")</f>
        <v>Validé</v>
      </c>
    </row>
    <row r="229" spans="1:7" ht="15.75" hidden="1" x14ac:dyDescent="0.25">
      <c r="A229" s="10" t="s">
        <v>534</v>
      </c>
      <c r="B229" s="10" t="s">
        <v>535</v>
      </c>
      <c r="C229" s="10" t="str">
        <f t="shared" si="6"/>
        <v>PROTINEthan</v>
      </c>
      <c r="D229" t="str">
        <f>IFERROR(VLOOKUP(C229,der_t1_2511!$C$1:$E$100,3,FALSE),"Pas de tentative")</f>
        <v>Pas de tentative</v>
      </c>
      <c r="E229" t="str">
        <f>IFERROR(VLOOKUP(C229,der_t2_0212!$C$1:$E$134,3,FALSE),"Pas de tentative")</f>
        <v>Pas de tentative</v>
      </c>
      <c r="F229">
        <f t="shared" si="7"/>
        <v>0</v>
      </c>
      <c r="G229" t="str" cm="1">
        <f t="array" ref="G229">_xlfn.IFS(F229=0,"Pas de tentative", F229&lt;10,"Pas validé",F229&gt;=10,"Validé")</f>
        <v>Pas de tentative</v>
      </c>
    </row>
    <row r="230" spans="1:7" ht="15.75" hidden="1" x14ac:dyDescent="0.25">
      <c r="A230" s="19" t="s">
        <v>32</v>
      </c>
      <c r="B230" s="19" t="s">
        <v>31</v>
      </c>
      <c r="C230" s="19" t="str">
        <f t="shared" si="6"/>
        <v>RABOURDINJean</v>
      </c>
      <c r="D230" t="str">
        <f>IFERROR(VLOOKUP(C230,der_t1_2511!$C$1:$E$100,3,FALSE),"Pas de tentative")</f>
        <v>Pas de tentative</v>
      </c>
      <c r="E230">
        <f>IFERROR(VLOOKUP(C230,der_t2_0212!$C$1:$E$134,3,FALSE),"Pas de tentative")</f>
        <v>16</v>
      </c>
      <c r="F230">
        <f t="shared" si="7"/>
        <v>16</v>
      </c>
      <c r="G230" t="str" cm="1">
        <f t="array" ref="G230">_xlfn.IFS(F230=0,"Pas de tentative", F230&lt;10,"Pas validé",F230&gt;=10,"Validé")</f>
        <v>Validé</v>
      </c>
    </row>
    <row r="231" spans="1:7" ht="15.75" hidden="1" x14ac:dyDescent="0.25">
      <c r="A231" s="10" t="s">
        <v>357</v>
      </c>
      <c r="B231" s="10" t="s">
        <v>705</v>
      </c>
      <c r="C231" s="10" t="str">
        <f t="shared" si="6"/>
        <v>RAHMANIInes</v>
      </c>
      <c r="D231">
        <f>IFERROR(VLOOKUP(C231,der_t1_2511!$C$1:$E$100,3,FALSE),"Pas de tentative")</f>
        <v>14.5</v>
      </c>
      <c r="E231" t="str">
        <f>IFERROR(VLOOKUP(C231,der_t2_0212!$C$1:$E$134,3,FALSE),"Pas de tentative")</f>
        <v>Pas de tentative</v>
      </c>
      <c r="F231">
        <f t="shared" si="7"/>
        <v>14.5</v>
      </c>
      <c r="G231" t="str" cm="1">
        <f t="array" ref="G231">_xlfn.IFS(F231=0,"Pas de tentative", F231&lt;10,"Pas validé",F231&gt;=10,"Validé")</f>
        <v>Validé</v>
      </c>
    </row>
    <row r="232" spans="1:7" ht="15.75" hidden="1" x14ac:dyDescent="0.25">
      <c r="A232" s="19" t="s">
        <v>431</v>
      </c>
      <c r="B232" s="19" t="s">
        <v>430</v>
      </c>
      <c r="C232" s="19" t="str">
        <f t="shared" si="6"/>
        <v>RANNOUAnnaelle</v>
      </c>
      <c r="D232">
        <f>IFERROR(VLOOKUP(C232,der_t1_2511!$C$1:$E$100,3,FALSE),"Pas de tentative")</f>
        <v>5.25</v>
      </c>
      <c r="E232">
        <f>IFERROR(VLOOKUP(C232,der_t2_0212!$C$1:$E$134,3,FALSE),"Pas de tentative")</f>
        <v>4.5</v>
      </c>
      <c r="F232">
        <f t="shared" si="7"/>
        <v>5.25</v>
      </c>
      <c r="G232" t="str" cm="1">
        <f t="array" ref="G232">_xlfn.IFS(F232=0,"Pas de tentative", F232&lt;10,"Pas validé",F232&gt;=10,"Validé")</f>
        <v>Pas validé</v>
      </c>
    </row>
    <row r="233" spans="1:7" ht="15.75" hidden="1" x14ac:dyDescent="0.25">
      <c r="A233" s="10" t="s">
        <v>186</v>
      </c>
      <c r="B233" s="10" t="s">
        <v>185</v>
      </c>
      <c r="C233" s="10" t="str">
        <f t="shared" si="6"/>
        <v>RAVELOJAONAArthur</v>
      </c>
      <c r="D233" t="str">
        <f>IFERROR(VLOOKUP(C233,der_t1_2511!$C$1:$E$100,3,FALSE),"Pas de tentative")</f>
        <v>Pas de tentative</v>
      </c>
      <c r="E233" t="str">
        <f>IFERROR(VLOOKUP(C233,der_t2_0212!$C$1:$E$134,3,FALSE),"Pas de tentative")</f>
        <v>Pas de tentative</v>
      </c>
      <c r="F233">
        <f t="shared" si="7"/>
        <v>0</v>
      </c>
      <c r="G233" t="str" cm="1">
        <f t="array" ref="G233">_xlfn.IFS(F233=0,"Pas de tentative", F233&lt;10,"Pas validé",F233&gt;=10,"Validé")</f>
        <v>Pas de tentative</v>
      </c>
    </row>
    <row r="234" spans="1:7" ht="15.75" hidden="1" x14ac:dyDescent="0.25">
      <c r="A234" s="19" t="s">
        <v>706</v>
      </c>
      <c r="B234" s="19" t="s">
        <v>707</v>
      </c>
      <c r="C234" s="19" t="str">
        <f t="shared" si="6"/>
        <v>RECOPE DE TILLY BLARUIsaure</v>
      </c>
      <c r="D234" t="str">
        <f>IFERROR(VLOOKUP(C234,der_t1_2511!$C$1:$E$100,3,FALSE),"Pas de tentative")</f>
        <v>Pas de tentative</v>
      </c>
      <c r="E234">
        <f>IFERROR(VLOOKUP(C234,der_t2_0212!$C$1:$E$134,3,FALSE),"Pas de tentative")</f>
        <v>20</v>
      </c>
      <c r="F234">
        <f t="shared" si="7"/>
        <v>20</v>
      </c>
      <c r="G234" t="str" cm="1">
        <f t="array" ref="G234">_xlfn.IFS(F234=0,"Pas de tentative", F234&lt;10,"Pas validé",F234&gt;=10,"Validé")</f>
        <v>Validé</v>
      </c>
    </row>
    <row r="235" spans="1:7" ht="15.75" hidden="1" x14ac:dyDescent="0.25">
      <c r="A235" s="10" t="s">
        <v>29</v>
      </c>
      <c r="B235" s="10" t="s">
        <v>28</v>
      </c>
      <c r="C235" s="10" t="str">
        <f t="shared" si="6"/>
        <v>RIBAULTCharlotte</v>
      </c>
      <c r="D235" t="str">
        <f>IFERROR(VLOOKUP(C235,der_t1_2511!$C$1:$E$100,3,FALSE),"Pas de tentative")</f>
        <v>Pas de tentative</v>
      </c>
      <c r="E235">
        <f>IFERROR(VLOOKUP(C235,der_t2_0212!$C$1:$E$134,3,FALSE),"Pas de tentative")</f>
        <v>11.75</v>
      </c>
      <c r="F235">
        <f t="shared" si="7"/>
        <v>11.75</v>
      </c>
      <c r="G235" t="str" cm="1">
        <f t="array" ref="G235">_xlfn.IFS(F235=0,"Pas de tentative", F235&lt;10,"Pas validé",F235&gt;=10,"Validé")</f>
        <v>Validé</v>
      </c>
    </row>
    <row r="236" spans="1:7" ht="15.75" hidden="1" x14ac:dyDescent="0.25">
      <c r="A236" s="19" t="s">
        <v>44</v>
      </c>
      <c r="B236" s="19" t="s">
        <v>99</v>
      </c>
      <c r="C236" s="19" t="str">
        <f t="shared" si="6"/>
        <v>RIVIERRECamille</v>
      </c>
      <c r="D236" t="str">
        <f>IFERROR(VLOOKUP(C236,der_t1_2511!$C$1:$E$100,3,FALSE),"Pas de tentative")</f>
        <v>Pas de tentative</v>
      </c>
      <c r="E236" t="str">
        <f>IFERROR(VLOOKUP(C236,der_t2_0212!$C$1:$E$134,3,FALSE),"Pas de tentative")</f>
        <v>Pas de tentative</v>
      </c>
      <c r="F236">
        <f t="shared" si="7"/>
        <v>0</v>
      </c>
      <c r="G236" t="str" cm="1">
        <f t="array" ref="G236">_xlfn.IFS(F236=0,"Pas de tentative", F236&lt;10,"Pas validé",F236&gt;=10,"Validé")</f>
        <v>Pas de tentative</v>
      </c>
    </row>
    <row r="237" spans="1:7" ht="15.75" hidden="1" x14ac:dyDescent="0.25">
      <c r="A237" s="10" t="s">
        <v>197</v>
      </c>
      <c r="B237" s="10" t="s">
        <v>708</v>
      </c>
      <c r="C237" s="10" t="str">
        <f t="shared" si="6"/>
        <v>ROELENSEnguerrand</v>
      </c>
      <c r="D237" t="str">
        <f>IFERROR(VLOOKUP(C237,der_t1_2511!$C$1:$E$100,3,FALSE),"Pas de tentative")</f>
        <v>Pas de tentative</v>
      </c>
      <c r="E237">
        <f>IFERROR(VLOOKUP(C237,der_t2_0212!$C$1:$E$134,3,FALSE),"Pas de tentative")</f>
        <v>11.25</v>
      </c>
      <c r="F237">
        <f t="shared" si="7"/>
        <v>11.25</v>
      </c>
      <c r="G237" t="str" cm="1">
        <f t="array" ref="G237">_xlfn.IFS(F237=0,"Pas de tentative", F237&lt;10,"Pas validé",F237&gt;=10,"Validé")</f>
        <v>Validé</v>
      </c>
    </row>
    <row r="238" spans="1:7" ht="15.75" hidden="1" x14ac:dyDescent="0.25">
      <c r="A238" s="19" t="s">
        <v>56</v>
      </c>
      <c r="B238" s="19" t="s">
        <v>55</v>
      </c>
      <c r="C238" s="19" t="str">
        <f t="shared" si="6"/>
        <v>ROGERTristan</v>
      </c>
      <c r="D238" t="str">
        <f>IFERROR(VLOOKUP(C238,der_t1_2511!$C$1:$E$100,3,FALSE),"Pas de tentative")</f>
        <v>Pas de tentative</v>
      </c>
      <c r="E238">
        <f>IFERROR(VLOOKUP(C238,der_t2_0212!$C$1:$E$134,3,FALSE),"Pas de tentative")</f>
        <v>3</v>
      </c>
      <c r="F238">
        <f t="shared" si="7"/>
        <v>3</v>
      </c>
      <c r="G238" t="str" cm="1">
        <f t="array" ref="G238">_xlfn.IFS(F238=0,"Pas de tentative", F238&lt;10,"Pas validé",F238&gt;=10,"Validé")</f>
        <v>Pas validé</v>
      </c>
    </row>
    <row r="239" spans="1:7" ht="15.75" hidden="1" x14ac:dyDescent="0.25">
      <c r="A239" s="10" t="s">
        <v>89</v>
      </c>
      <c r="B239" s="10" t="s">
        <v>88</v>
      </c>
      <c r="C239" s="10" t="str">
        <f t="shared" si="6"/>
        <v>ROLLANDHeloise</v>
      </c>
      <c r="D239">
        <f>IFERROR(VLOOKUP(C239,der_t1_2511!$C$1:$E$100,3,FALSE),"Pas de tentative")</f>
        <v>10</v>
      </c>
      <c r="E239" t="str">
        <f>IFERROR(VLOOKUP(C239,der_t2_0212!$C$1:$E$134,3,FALSE),"Pas de tentative")</f>
        <v>Pas de tentative</v>
      </c>
      <c r="F239">
        <f t="shared" si="7"/>
        <v>10</v>
      </c>
      <c r="G239" t="str" cm="1">
        <f t="array" ref="G239">_xlfn.IFS(F239=0,"Pas de tentative", F239&lt;10,"Pas validé",F239&gt;=10,"Validé")</f>
        <v>Validé</v>
      </c>
    </row>
    <row r="240" spans="1:7" ht="15.75" hidden="1" x14ac:dyDescent="0.25">
      <c r="A240" s="19" t="s">
        <v>379</v>
      </c>
      <c r="B240" s="19" t="s">
        <v>378</v>
      </c>
      <c r="C240" s="19" t="str">
        <f t="shared" si="6"/>
        <v>ROSE-VALOISMay</v>
      </c>
      <c r="D240" t="str">
        <f>IFERROR(VLOOKUP(C240,der_t1_2511!$C$1:$E$100,3,FALSE),"Pas de tentative")</f>
        <v>Pas de tentative</v>
      </c>
      <c r="E240">
        <f>IFERROR(VLOOKUP(C240,der_t2_0212!$C$1:$E$134,3,FALSE),"Pas de tentative")</f>
        <v>14</v>
      </c>
      <c r="F240">
        <f t="shared" si="7"/>
        <v>14</v>
      </c>
      <c r="G240" t="str" cm="1">
        <f t="array" ref="G240">_xlfn.IFS(F240=0,"Pas de tentative", F240&lt;10,"Pas validé",F240&gt;=10,"Validé")</f>
        <v>Validé</v>
      </c>
    </row>
    <row r="241" spans="1:7" ht="15.75" hidden="1" x14ac:dyDescent="0.25">
      <c r="A241" s="10" t="s">
        <v>71</v>
      </c>
      <c r="B241" s="10" t="s">
        <v>70</v>
      </c>
      <c r="C241" s="10" t="str">
        <f t="shared" si="6"/>
        <v>ROUGEGREZTom</v>
      </c>
      <c r="D241" t="str">
        <f>IFERROR(VLOOKUP(C241,der_t1_2511!$C$1:$E$100,3,FALSE),"Pas de tentative")</f>
        <v>Pas de tentative</v>
      </c>
      <c r="E241" t="str">
        <f>IFERROR(VLOOKUP(C241,der_t2_0212!$C$1:$E$134,3,FALSE),"Pas de tentative")</f>
        <v>Pas de tentative</v>
      </c>
      <c r="F241">
        <f t="shared" si="7"/>
        <v>0</v>
      </c>
      <c r="G241" t="str" cm="1">
        <f t="array" ref="G241">_xlfn.IFS(F241=0,"Pas de tentative", F241&lt;10,"Pas validé",F241&gt;=10,"Validé")</f>
        <v>Pas de tentative</v>
      </c>
    </row>
    <row r="242" spans="1:7" ht="15.75" hidden="1" x14ac:dyDescent="0.25">
      <c r="A242" s="19" t="s">
        <v>424</v>
      </c>
      <c r="B242" s="19" t="s">
        <v>423</v>
      </c>
      <c r="C242" s="19" t="str">
        <f t="shared" si="6"/>
        <v>ROUSSELCesar</v>
      </c>
      <c r="D242">
        <f>IFERROR(VLOOKUP(C242,der_t1_2511!$C$1:$E$100,3,FALSE),"Pas de tentative")</f>
        <v>10.25</v>
      </c>
      <c r="E242" t="str">
        <f>IFERROR(VLOOKUP(C242,der_t2_0212!$C$1:$E$134,3,FALSE),"Pas de tentative")</f>
        <v>Pas de tentative</v>
      </c>
      <c r="F242">
        <f t="shared" si="7"/>
        <v>10.25</v>
      </c>
      <c r="G242" t="str" cm="1">
        <f t="array" ref="G242">_xlfn.IFS(F242=0,"Pas de tentative", F242&lt;10,"Pas validé",F242&gt;=10,"Validé")</f>
        <v>Validé</v>
      </c>
    </row>
    <row r="243" spans="1:7" ht="15.75" hidden="1" x14ac:dyDescent="0.25">
      <c r="A243" s="10" t="s">
        <v>709</v>
      </c>
      <c r="B243" s="10" t="s">
        <v>710</v>
      </c>
      <c r="C243" s="10" t="str">
        <f t="shared" si="6"/>
        <v>ROUSSELINJoseph</v>
      </c>
      <c r="D243" t="str">
        <f>IFERROR(VLOOKUP(C243,der_t1_2511!$C$1:$E$100,3,FALSE),"Pas de tentative")</f>
        <v>Pas de tentative</v>
      </c>
      <c r="E243">
        <f>IFERROR(VLOOKUP(C243,der_t2_0212!$C$1:$E$134,3,FALSE),"Pas de tentative")</f>
        <v>12.25</v>
      </c>
      <c r="F243">
        <f t="shared" si="7"/>
        <v>12.25</v>
      </c>
      <c r="G243" t="str" cm="1">
        <f t="array" ref="G243">_xlfn.IFS(F243=0,"Pas de tentative", F243&lt;10,"Pas validé",F243&gt;=10,"Validé")</f>
        <v>Validé</v>
      </c>
    </row>
    <row r="244" spans="1:7" ht="15.75" hidden="1" x14ac:dyDescent="0.25">
      <c r="A244" s="19" t="s">
        <v>656</v>
      </c>
      <c r="B244" s="19" t="s">
        <v>711</v>
      </c>
      <c r="C244" s="19" t="str">
        <f t="shared" si="6"/>
        <v>ROUZADEApolline</v>
      </c>
      <c r="D244" t="str">
        <f>IFERROR(VLOOKUP(C244,der_t1_2511!$C$1:$E$100,3,FALSE),"Pas de tentative")</f>
        <v>Pas de tentative</v>
      </c>
      <c r="E244">
        <f>IFERROR(VLOOKUP(C244,der_t2_0212!$C$1:$E$134,3,FALSE),"Pas de tentative")</f>
        <v>7</v>
      </c>
      <c r="F244">
        <f t="shared" si="7"/>
        <v>7</v>
      </c>
      <c r="G244" t="str" cm="1">
        <f t="array" ref="G244">_xlfn.IFS(F244=0,"Pas de tentative", F244&lt;10,"Pas validé",F244&gt;=10,"Validé")</f>
        <v>Pas validé</v>
      </c>
    </row>
    <row r="245" spans="1:7" ht="15.75" hidden="1" x14ac:dyDescent="0.25">
      <c r="A245" s="10" t="s">
        <v>22</v>
      </c>
      <c r="B245" s="10" t="s">
        <v>21</v>
      </c>
      <c r="C245" s="10" t="str">
        <f t="shared" si="6"/>
        <v>SACAVINAntoine</v>
      </c>
      <c r="D245">
        <f>IFERROR(VLOOKUP(C245,der_t1_2511!$C$1:$E$100,3,FALSE),"Pas de tentative")</f>
        <v>12.5</v>
      </c>
      <c r="E245" t="str">
        <f>IFERROR(VLOOKUP(C245,der_t2_0212!$C$1:$E$134,3,FALSE),"Pas de tentative")</f>
        <v>Pas de tentative</v>
      </c>
      <c r="F245">
        <f t="shared" si="7"/>
        <v>12.5</v>
      </c>
      <c r="G245" t="str" cm="1">
        <f t="array" ref="G245">_xlfn.IFS(F245=0,"Pas de tentative", F245&lt;10,"Pas validé",F245&gt;=10,"Validé")</f>
        <v>Validé</v>
      </c>
    </row>
    <row r="246" spans="1:7" ht="15.75" hidden="1" x14ac:dyDescent="0.25">
      <c r="A246" s="19" t="s">
        <v>68</v>
      </c>
      <c r="B246" s="19" t="s">
        <v>67</v>
      </c>
      <c r="C246" s="19" t="str">
        <f t="shared" si="6"/>
        <v>SAMAINDiane</v>
      </c>
      <c r="D246" t="str">
        <f>IFERROR(VLOOKUP(C246,der_t1_2511!$C$1:$E$100,3,FALSE),"Pas de tentative")</f>
        <v>Pas de tentative</v>
      </c>
      <c r="E246">
        <f>IFERROR(VLOOKUP(C246,der_t2_0212!$C$1:$E$134,3,FALSE),"Pas de tentative")</f>
        <v>5</v>
      </c>
      <c r="F246">
        <f t="shared" si="7"/>
        <v>5</v>
      </c>
      <c r="G246" t="str" cm="1">
        <f t="array" ref="G246">_xlfn.IFS(F246=0,"Pas de tentative", F246&lt;10,"Pas validé",F246&gt;=10,"Validé")</f>
        <v>Pas validé</v>
      </c>
    </row>
    <row r="247" spans="1:7" ht="15.75" hidden="1" x14ac:dyDescent="0.25">
      <c r="A247" s="10" t="s">
        <v>95</v>
      </c>
      <c r="B247" s="10" t="s">
        <v>94</v>
      </c>
      <c r="C247" s="10" t="str">
        <f t="shared" si="6"/>
        <v>SAMPERSLucile</v>
      </c>
      <c r="D247">
        <f>IFERROR(VLOOKUP(C247,der_t1_2511!$C$1:$E$100,3,FALSE),"Pas de tentative")</f>
        <v>7.5</v>
      </c>
      <c r="E247">
        <f>IFERROR(VLOOKUP(C247,der_t2_0212!$C$1:$E$134,3,FALSE),"Pas de tentative")</f>
        <v>8</v>
      </c>
      <c r="F247">
        <f t="shared" si="7"/>
        <v>8</v>
      </c>
      <c r="G247" t="str" cm="1">
        <f t="array" ref="G247">_xlfn.IFS(F247=0,"Pas de tentative", F247&lt;10,"Pas validé",F247&gt;=10,"Validé")</f>
        <v>Pas validé</v>
      </c>
    </row>
    <row r="248" spans="1:7" ht="15.75" hidden="1" x14ac:dyDescent="0.25">
      <c r="A248" s="19" t="s">
        <v>712</v>
      </c>
      <c r="B248" s="19" t="s">
        <v>713</v>
      </c>
      <c r="C248" s="19" t="str">
        <f t="shared" si="6"/>
        <v>SANSOITClement</v>
      </c>
      <c r="D248" t="str">
        <f>IFERROR(VLOOKUP(C248,der_t1_2511!$C$1:$E$100,3,FALSE),"Pas de tentative")</f>
        <v>Pas de tentative</v>
      </c>
      <c r="E248" t="str">
        <f>IFERROR(VLOOKUP(C248,der_t2_0212!$C$1:$E$134,3,FALSE),"Pas de tentative")</f>
        <v>Pas de tentative</v>
      </c>
      <c r="F248">
        <f t="shared" si="7"/>
        <v>0</v>
      </c>
      <c r="G248" t="str" cm="1">
        <f t="array" ref="G248">_xlfn.IFS(F248=0,"Pas de tentative", F248&lt;10,"Pas validé",F248&gt;=10,"Validé")</f>
        <v>Pas de tentative</v>
      </c>
    </row>
    <row r="249" spans="1:7" ht="15.75" hidden="1" x14ac:dyDescent="0.25">
      <c r="A249" s="10" t="s">
        <v>714</v>
      </c>
      <c r="B249" s="10" t="s">
        <v>715</v>
      </c>
      <c r="C249" s="10" t="str">
        <f t="shared" si="6"/>
        <v>SCHIEBERHortense</v>
      </c>
      <c r="D249" t="str">
        <f>IFERROR(VLOOKUP(C249,der_t1_2511!$C$1:$E$100,3,FALSE),"Pas de tentative")</f>
        <v>Pas de tentative</v>
      </c>
      <c r="E249" t="str">
        <f>IFERROR(VLOOKUP(C249,der_t2_0212!$C$1:$E$134,3,FALSE),"Pas de tentative")</f>
        <v>Pas de tentative</v>
      </c>
      <c r="F249">
        <f t="shared" si="7"/>
        <v>0</v>
      </c>
      <c r="G249" t="str" cm="1">
        <f t="array" ref="G249">_xlfn.IFS(F249=0,"Pas de tentative", F249&lt;10,"Pas validé",F249&gt;=10,"Validé")</f>
        <v>Pas de tentative</v>
      </c>
    </row>
    <row r="250" spans="1:7" ht="15.75" hidden="1" x14ac:dyDescent="0.25">
      <c r="A250" s="19" t="s">
        <v>129</v>
      </c>
      <c r="B250" s="19" t="s">
        <v>128</v>
      </c>
      <c r="C250" s="19" t="str">
        <f t="shared" si="6"/>
        <v>SEMBLATMarie</v>
      </c>
      <c r="D250" t="str">
        <f>IFERROR(VLOOKUP(C250,der_t1_2511!$C$1:$E$100,3,FALSE),"Pas de tentative")</f>
        <v>Pas de tentative</v>
      </c>
      <c r="E250">
        <f>IFERROR(VLOOKUP(C250,der_t2_0212!$C$1:$E$134,3,FALSE),"Pas de tentative")</f>
        <v>20</v>
      </c>
      <c r="F250">
        <f t="shared" si="7"/>
        <v>20</v>
      </c>
      <c r="G250" t="str" cm="1">
        <f t="array" ref="G250">_xlfn.IFS(F250=0,"Pas de tentative", F250&lt;10,"Pas validé",F250&gt;=10,"Validé")</f>
        <v>Validé</v>
      </c>
    </row>
    <row r="251" spans="1:7" ht="15.75" hidden="1" x14ac:dyDescent="0.25">
      <c r="A251" s="10" t="s">
        <v>716</v>
      </c>
      <c r="B251" s="10" t="s">
        <v>717</v>
      </c>
      <c r="C251" s="10" t="str">
        <f t="shared" si="6"/>
        <v>SENEZCeleste</v>
      </c>
      <c r="D251" t="str">
        <f>IFERROR(VLOOKUP(C251,der_t1_2511!$C$1:$E$100,3,FALSE),"Pas de tentative")</f>
        <v>Pas de tentative</v>
      </c>
      <c r="E251" t="str">
        <f>IFERROR(VLOOKUP(C251,der_t2_0212!$C$1:$E$134,3,FALSE),"Pas de tentative")</f>
        <v>Pas de tentative</v>
      </c>
      <c r="F251">
        <f t="shared" si="7"/>
        <v>0</v>
      </c>
      <c r="G251" t="str" cm="1">
        <f t="array" ref="G251">_xlfn.IFS(F251=0,"Pas de tentative", F251&lt;10,"Pas validé",F251&gt;=10,"Validé")</f>
        <v>Pas de tentative</v>
      </c>
    </row>
    <row r="252" spans="1:7" ht="15.75" hidden="1" x14ac:dyDescent="0.25">
      <c r="A252" s="19" t="s">
        <v>80</v>
      </c>
      <c r="B252" s="19" t="s">
        <v>79</v>
      </c>
      <c r="C252" s="19" t="str">
        <f t="shared" si="6"/>
        <v>SEPTIERNinon</v>
      </c>
      <c r="D252">
        <f>IFERROR(VLOOKUP(C252,der_t1_2511!$C$1:$E$100,3,FALSE),"Pas de tentative")</f>
        <v>8.75</v>
      </c>
      <c r="E252" t="str">
        <f>IFERROR(VLOOKUP(C252,der_t2_0212!$C$1:$E$134,3,FALSE),"Pas de tentative")</f>
        <v>Pas de tentative</v>
      </c>
      <c r="F252">
        <f t="shared" si="7"/>
        <v>8.75</v>
      </c>
      <c r="G252" t="str" cm="1">
        <f t="array" ref="G252">_xlfn.IFS(F252=0,"Pas de tentative", F252&lt;10,"Pas validé",F252&gt;=10,"Validé")</f>
        <v>Pas validé</v>
      </c>
    </row>
    <row r="253" spans="1:7" ht="15.75" hidden="1" x14ac:dyDescent="0.25">
      <c r="A253" s="10" t="s">
        <v>564</v>
      </c>
      <c r="B253" s="10" t="s">
        <v>718</v>
      </c>
      <c r="C253" s="10" t="str">
        <f t="shared" si="6"/>
        <v>SIEFRIDTAntonin</v>
      </c>
      <c r="D253" t="str">
        <f>IFERROR(VLOOKUP(C253,der_t1_2511!$C$1:$E$100,3,FALSE),"Pas de tentative")</f>
        <v>Pas de tentative</v>
      </c>
      <c r="E253">
        <f>IFERROR(VLOOKUP(C253,der_t2_0212!$C$1:$E$134,3,FALSE),"Pas de tentative")</f>
        <v>14.5</v>
      </c>
      <c r="F253">
        <f t="shared" si="7"/>
        <v>14.5</v>
      </c>
      <c r="G253" t="str" cm="1">
        <f t="array" ref="G253">_xlfn.IFS(F253=0,"Pas de tentative", F253&lt;10,"Pas validé",F253&gt;=10,"Validé")</f>
        <v>Validé</v>
      </c>
    </row>
    <row r="254" spans="1:7" ht="15.75" hidden="1" x14ac:dyDescent="0.25">
      <c r="A254" s="19" t="s">
        <v>661</v>
      </c>
      <c r="B254" s="19" t="s">
        <v>719</v>
      </c>
      <c r="C254" s="19" t="str">
        <f t="shared" si="6"/>
        <v>SOISSONEloise</v>
      </c>
      <c r="D254" t="str">
        <f>IFERROR(VLOOKUP(C254,der_t1_2511!$C$1:$E$100,3,FALSE),"Pas de tentative")</f>
        <v>Pas de tentative</v>
      </c>
      <c r="E254">
        <f>IFERROR(VLOOKUP(C254,der_t2_0212!$C$1:$E$134,3,FALSE),"Pas de tentative")</f>
        <v>13</v>
      </c>
      <c r="F254">
        <f t="shared" si="7"/>
        <v>13</v>
      </c>
      <c r="G254" t="str" cm="1">
        <f t="array" ref="G254">_xlfn.IFS(F254=0,"Pas de tentative", F254&lt;10,"Pas validé",F254&gt;=10,"Validé")</f>
        <v>Validé</v>
      </c>
    </row>
    <row r="255" spans="1:7" ht="15.75" hidden="1" x14ac:dyDescent="0.25">
      <c r="A255" s="10" t="s">
        <v>41</v>
      </c>
      <c r="B255" s="10" t="s">
        <v>40</v>
      </c>
      <c r="C255" s="10" t="str">
        <f t="shared" si="6"/>
        <v>STERINValentin</v>
      </c>
      <c r="D255" t="str">
        <f>IFERROR(VLOOKUP(C255,der_t1_2511!$C$1:$E$100,3,FALSE),"Pas de tentative")</f>
        <v>Pas de tentative</v>
      </c>
      <c r="E255">
        <f>IFERROR(VLOOKUP(C255,der_t2_0212!$C$1:$E$134,3,FALSE),"Pas de tentative")</f>
        <v>17.5</v>
      </c>
      <c r="F255">
        <f t="shared" si="7"/>
        <v>17.5</v>
      </c>
      <c r="G255" t="str" cm="1">
        <f t="array" ref="G255">_xlfn.IFS(F255=0,"Pas de tentative", F255&lt;10,"Pas validé",F255&gt;=10,"Validé")</f>
        <v>Validé</v>
      </c>
    </row>
    <row r="256" spans="1:7" ht="15.75" hidden="1" x14ac:dyDescent="0.25">
      <c r="A256" s="19" t="s">
        <v>720</v>
      </c>
      <c r="B256" s="19" t="s">
        <v>721</v>
      </c>
      <c r="C256" s="19" t="str">
        <f t="shared" si="6"/>
        <v>TAHROUCHHind</v>
      </c>
      <c r="D256">
        <f>IFERROR(VLOOKUP(C256,der_t1_2511!$C$1:$E$100,3,FALSE),"Pas de tentative")</f>
        <v>20</v>
      </c>
      <c r="E256" t="str">
        <f>IFERROR(VLOOKUP(C256,der_t2_0212!$C$1:$E$134,3,FALSE),"Pas de tentative")</f>
        <v>Pas de tentative</v>
      </c>
      <c r="F256">
        <f t="shared" si="7"/>
        <v>20</v>
      </c>
      <c r="G256" t="str" cm="1">
        <f t="array" ref="G256">_xlfn.IFS(F256=0,"Pas de tentative", F256&lt;10,"Pas validé",F256&gt;=10,"Validé")</f>
        <v>Validé</v>
      </c>
    </row>
    <row r="257" spans="1:7" ht="15.75" hidden="1" x14ac:dyDescent="0.25">
      <c r="A257" s="10" t="s">
        <v>557</v>
      </c>
      <c r="B257" s="10" t="s">
        <v>722</v>
      </c>
      <c r="C257" s="10" t="str">
        <f t="shared" si="6"/>
        <v>TANDARTNathan</v>
      </c>
      <c r="D257">
        <f>IFERROR(VLOOKUP(C257,der_t1_2511!$C$1:$E$100,3,FALSE),"Pas de tentative")</f>
        <v>14.5</v>
      </c>
      <c r="E257" t="str">
        <f>IFERROR(VLOOKUP(C257,der_t2_0212!$C$1:$E$134,3,FALSE),"Pas de tentative")</f>
        <v>Pas de tentative</v>
      </c>
      <c r="F257">
        <f t="shared" si="7"/>
        <v>14.5</v>
      </c>
      <c r="G257" t="str" cm="1">
        <f t="array" ref="G257">_xlfn.IFS(F257=0,"Pas de tentative", F257&lt;10,"Pas validé",F257&gt;=10,"Validé")</f>
        <v>Validé</v>
      </c>
    </row>
    <row r="258" spans="1:7" ht="15.75" hidden="1" x14ac:dyDescent="0.25">
      <c r="A258" s="19" t="s">
        <v>113</v>
      </c>
      <c r="B258" s="19" t="s">
        <v>112</v>
      </c>
      <c r="C258" s="19" t="str">
        <f t="shared" si="6"/>
        <v>TAPPRESTLily</v>
      </c>
      <c r="D258" t="str">
        <f>IFERROR(VLOOKUP(C258,der_t1_2511!$C$1:$E$100,3,FALSE),"Pas de tentative")</f>
        <v>Pas de tentative</v>
      </c>
      <c r="E258">
        <f>IFERROR(VLOOKUP(C258,der_t2_0212!$C$1:$E$134,3,FALSE),"Pas de tentative")</f>
        <v>4.5</v>
      </c>
      <c r="F258">
        <f t="shared" si="7"/>
        <v>4.5</v>
      </c>
      <c r="G258" t="str" cm="1">
        <f t="array" ref="G258">_xlfn.IFS(F258=0,"Pas de tentative", F258&lt;10,"Pas validé",F258&gt;=10,"Validé")</f>
        <v>Pas validé</v>
      </c>
    </row>
    <row r="259" spans="1:7" ht="15.75" hidden="1" x14ac:dyDescent="0.25">
      <c r="A259" s="10" t="s">
        <v>723</v>
      </c>
      <c r="B259" s="10" t="s">
        <v>724</v>
      </c>
      <c r="C259" s="10" t="str">
        <f t="shared" ref="C259:C284" si="8">B259&amp;A259</f>
        <v>TARQUISLou-Anne</v>
      </c>
      <c r="D259" t="str">
        <f>IFERROR(VLOOKUP(C259,der_t1_2511!$C$1:$E$100,3,FALSE),"Pas de tentative")</f>
        <v>Pas de tentative</v>
      </c>
      <c r="E259">
        <f>IFERROR(VLOOKUP(C259,der_t2_0212!$C$1:$E$134,3,FALSE),"Pas de tentative")</f>
        <v>9.25</v>
      </c>
      <c r="F259">
        <f t="shared" ref="F259:F284" si="9">MAX(D259:E259)</f>
        <v>9.25</v>
      </c>
      <c r="G259" t="str" cm="1">
        <f t="array" ref="G259">_xlfn.IFS(F259=0,"Pas de tentative", F259&lt;10,"Pas validé",F259&gt;=10,"Validé")</f>
        <v>Pas validé</v>
      </c>
    </row>
    <row r="260" spans="1:7" ht="15.75" hidden="1" x14ac:dyDescent="0.25">
      <c r="A260" s="19" t="s">
        <v>725</v>
      </c>
      <c r="B260" s="19" t="s">
        <v>726</v>
      </c>
      <c r="C260" s="19" t="str">
        <f t="shared" si="8"/>
        <v>TASSELElise</v>
      </c>
      <c r="D260">
        <f>IFERROR(VLOOKUP(C260,der_t1_2511!$C$1:$E$100,3,FALSE),"Pas de tentative")</f>
        <v>17.5</v>
      </c>
      <c r="E260" t="str">
        <f>IFERROR(VLOOKUP(C260,der_t2_0212!$C$1:$E$134,3,FALSE),"Pas de tentative")</f>
        <v>Pas de tentative</v>
      </c>
      <c r="F260">
        <f t="shared" si="9"/>
        <v>17.5</v>
      </c>
      <c r="G260" t="str" cm="1">
        <f t="array" ref="G260">_xlfn.IFS(F260=0,"Pas de tentative", F260&lt;10,"Pas validé",F260&gt;=10,"Validé")</f>
        <v>Validé</v>
      </c>
    </row>
    <row r="261" spans="1:7" ht="15.75" hidden="1" x14ac:dyDescent="0.25">
      <c r="A261" s="10" t="s">
        <v>146</v>
      </c>
      <c r="B261" s="10" t="s">
        <v>145</v>
      </c>
      <c r="C261" s="10" t="str">
        <f t="shared" si="8"/>
        <v>TELLIERMaxime</v>
      </c>
      <c r="D261">
        <f>IFERROR(VLOOKUP(C261,der_t1_2511!$C$1:$E$100,3,FALSE),"Pas de tentative")</f>
        <v>9</v>
      </c>
      <c r="E261">
        <f>IFERROR(VLOOKUP(C261,der_t2_0212!$C$1:$E$134,3,FALSE),"Pas de tentative")</f>
        <v>17</v>
      </c>
      <c r="F261">
        <f t="shared" si="9"/>
        <v>17</v>
      </c>
      <c r="G261" t="str" cm="1">
        <f t="array" ref="G261">_xlfn.IFS(F261=0,"Pas de tentative", F261&lt;10,"Pas validé",F261&gt;=10,"Validé")</f>
        <v>Validé</v>
      </c>
    </row>
    <row r="262" spans="1:7" ht="15.75" hidden="1" x14ac:dyDescent="0.25">
      <c r="A262" s="19" t="s">
        <v>89</v>
      </c>
      <c r="B262" s="19" t="s">
        <v>727</v>
      </c>
      <c r="C262" s="19" t="str">
        <f t="shared" si="8"/>
        <v>THEETTENHeloise</v>
      </c>
      <c r="D262">
        <f>IFERROR(VLOOKUP(C262,der_t1_2511!$C$1:$E$100,3,FALSE),"Pas de tentative")</f>
        <v>14.5</v>
      </c>
      <c r="E262" t="str">
        <f>IFERROR(VLOOKUP(C262,der_t2_0212!$C$1:$E$134,3,FALSE),"Pas de tentative")</f>
        <v>Pas de tentative</v>
      </c>
      <c r="F262">
        <f t="shared" si="9"/>
        <v>14.5</v>
      </c>
      <c r="G262" t="str" cm="1">
        <f t="array" ref="G262">_xlfn.IFS(F262=0,"Pas de tentative", F262&lt;10,"Pas validé",F262&gt;=10,"Validé")</f>
        <v>Validé</v>
      </c>
    </row>
    <row r="263" spans="1:7" ht="15.75" hidden="1" x14ac:dyDescent="0.25">
      <c r="A263" s="10" t="s">
        <v>132</v>
      </c>
      <c r="B263" s="10" t="s">
        <v>131</v>
      </c>
      <c r="C263" s="10" t="str">
        <f t="shared" si="8"/>
        <v>THIREEmeline</v>
      </c>
      <c r="D263" t="str">
        <f>IFERROR(VLOOKUP(C263,der_t1_2511!$C$1:$E$100,3,FALSE),"Pas de tentative")</f>
        <v>Pas de tentative</v>
      </c>
      <c r="E263" t="str">
        <f>IFERROR(VLOOKUP(C263,der_t2_0212!$C$1:$E$134,3,FALSE),"Pas de tentative")</f>
        <v>Pas de tentative</v>
      </c>
      <c r="F263">
        <f t="shared" si="9"/>
        <v>0</v>
      </c>
      <c r="G263" t="str" cm="1">
        <f t="array" ref="G263">_xlfn.IFS(F263=0,"Pas de tentative", F263&lt;10,"Pas validé",F263&gt;=10,"Validé")</f>
        <v>Pas de tentative</v>
      </c>
    </row>
    <row r="264" spans="1:7" ht="15.75" hidden="1" x14ac:dyDescent="0.25">
      <c r="A264" s="19" t="s">
        <v>167</v>
      </c>
      <c r="B264" s="19" t="s">
        <v>166</v>
      </c>
      <c r="C264" s="19" t="str">
        <f t="shared" si="8"/>
        <v>TRAOREYelina Nissy Alison</v>
      </c>
      <c r="D264" t="str">
        <f>IFERROR(VLOOKUP(C264,der_t1_2511!$C$1:$E$100,3,FALSE),"Pas de tentative")</f>
        <v>Pas de tentative</v>
      </c>
      <c r="E264" t="str">
        <f>IFERROR(VLOOKUP(C264,der_t2_0212!$C$1:$E$134,3,FALSE),"Pas de tentative")</f>
        <v>Pas de tentative</v>
      </c>
      <c r="F264">
        <f t="shared" si="9"/>
        <v>0</v>
      </c>
      <c r="G264" t="str" cm="1">
        <f t="array" ref="G264">_xlfn.IFS(F264=0,"Pas de tentative", F264&lt;10,"Pas validé",F264&gt;=10,"Validé")</f>
        <v>Pas de tentative</v>
      </c>
    </row>
    <row r="265" spans="1:7" ht="15.75" hidden="1" x14ac:dyDescent="0.25">
      <c r="A265" s="10" t="s">
        <v>59</v>
      </c>
      <c r="B265" s="10" t="s">
        <v>58</v>
      </c>
      <c r="C265" s="10" t="str">
        <f t="shared" si="8"/>
        <v>TROLLERemi</v>
      </c>
      <c r="D265" t="str">
        <f>IFERROR(VLOOKUP(C265,der_t1_2511!$C$1:$E$100,3,FALSE),"Pas de tentative")</f>
        <v>Pas de tentative</v>
      </c>
      <c r="E265">
        <f>IFERROR(VLOOKUP(C265,der_t2_0212!$C$1:$E$134,3,FALSE),"Pas de tentative")</f>
        <v>7.25</v>
      </c>
      <c r="F265">
        <f t="shared" si="9"/>
        <v>7.25</v>
      </c>
      <c r="G265" t="str" cm="1">
        <f t="array" ref="G265">_xlfn.IFS(F265=0,"Pas de tentative", F265&lt;10,"Pas validé",F265&gt;=10,"Validé")</f>
        <v>Pas validé</v>
      </c>
    </row>
    <row r="266" spans="1:7" ht="15.75" hidden="1" x14ac:dyDescent="0.25">
      <c r="A266" s="19" t="s">
        <v>47</v>
      </c>
      <c r="B266" s="19" t="s">
        <v>46</v>
      </c>
      <c r="C266" s="19" t="str">
        <f t="shared" si="8"/>
        <v>TROYJosephine</v>
      </c>
      <c r="D266" t="str">
        <f>IFERROR(VLOOKUP(C266,der_t1_2511!$C$1:$E$100,3,FALSE),"Pas de tentative")</f>
        <v>Pas de tentative</v>
      </c>
      <c r="E266" t="str">
        <f>IFERROR(VLOOKUP(C266,der_t2_0212!$C$1:$E$134,3,FALSE),"Pas de tentative")</f>
        <v>Pas de tentative</v>
      </c>
      <c r="F266">
        <f t="shared" si="9"/>
        <v>0</v>
      </c>
      <c r="G266" t="str" cm="1">
        <f t="array" ref="G266">_xlfn.IFS(F266=0,"Pas de tentative", F266&lt;10,"Pas validé",F266&gt;=10,"Validé")</f>
        <v>Pas de tentative</v>
      </c>
    </row>
    <row r="267" spans="1:7" ht="15.75" hidden="1" x14ac:dyDescent="0.25">
      <c r="A267" s="10" t="s">
        <v>280</v>
      </c>
      <c r="B267" s="10" t="s">
        <v>356</v>
      </c>
      <c r="C267" s="10" t="str">
        <f t="shared" si="8"/>
        <v>VALENTINClemence</v>
      </c>
      <c r="D267">
        <f>IFERROR(VLOOKUP(C267,der_t1_2511!$C$1:$E$100,3,FALSE),"Pas de tentative")</f>
        <v>20</v>
      </c>
      <c r="E267" t="str">
        <f>IFERROR(VLOOKUP(C267,der_t2_0212!$C$1:$E$134,3,FALSE),"Pas de tentative")</f>
        <v>Pas de tentative</v>
      </c>
      <c r="F267">
        <f t="shared" si="9"/>
        <v>20</v>
      </c>
      <c r="G267" t="str" cm="1">
        <f t="array" ref="G267">_xlfn.IFS(F267=0,"Pas de tentative", F267&lt;10,"Pas validé",F267&gt;=10,"Validé")</f>
        <v>Validé</v>
      </c>
    </row>
    <row r="268" spans="1:7" ht="15.75" hidden="1" x14ac:dyDescent="0.25">
      <c r="A268" s="19" t="s">
        <v>357</v>
      </c>
      <c r="B268" s="19" t="s">
        <v>356</v>
      </c>
      <c r="C268" s="19" t="str">
        <f t="shared" si="8"/>
        <v>VALENTINInes</v>
      </c>
      <c r="D268" t="str">
        <f>IFERROR(VLOOKUP(C268,der_t1_2511!$C$1:$E$100,3,FALSE),"Pas de tentative")</f>
        <v>Pas de tentative</v>
      </c>
      <c r="E268">
        <f>IFERROR(VLOOKUP(C268,der_t2_0212!$C$1:$E$134,3,FALSE),"Pas de tentative")</f>
        <v>14.5</v>
      </c>
      <c r="F268">
        <f t="shared" si="9"/>
        <v>14.5</v>
      </c>
      <c r="G268" t="str" cm="1">
        <f t="array" ref="G268">_xlfn.IFS(F268=0,"Pas de tentative", F268&lt;10,"Pas validé",F268&gt;=10,"Validé")</f>
        <v>Validé</v>
      </c>
    </row>
    <row r="269" spans="1:7" ht="15.75" hidden="1" x14ac:dyDescent="0.25">
      <c r="A269" s="10" t="s">
        <v>53</v>
      </c>
      <c r="B269" s="10" t="s">
        <v>52</v>
      </c>
      <c r="C269" s="10" t="str">
        <f t="shared" si="8"/>
        <v>VANBERTENLeo</v>
      </c>
      <c r="D269" t="str">
        <f>IFERROR(VLOOKUP(C269,der_t1_2511!$C$1:$E$100,3,FALSE),"Pas de tentative")</f>
        <v>Pas de tentative</v>
      </c>
      <c r="E269">
        <f>IFERROR(VLOOKUP(C269,der_t2_0212!$C$1:$E$134,3,FALSE),"Pas de tentative")</f>
        <v>9.75</v>
      </c>
      <c r="F269">
        <f t="shared" si="9"/>
        <v>9.75</v>
      </c>
      <c r="G269" t="str" cm="1">
        <f t="array" ref="G269">_xlfn.IFS(F269=0,"Pas de tentative", F269&lt;10,"Pas validé",F269&gt;=10,"Validé")</f>
        <v>Pas validé</v>
      </c>
    </row>
    <row r="270" spans="1:7" ht="15.75" hidden="1" x14ac:dyDescent="0.25">
      <c r="A270" s="19" t="s">
        <v>728</v>
      </c>
      <c r="B270" s="19" t="s">
        <v>729</v>
      </c>
      <c r="C270" s="19" t="str">
        <f t="shared" si="8"/>
        <v>VAN COPPENOLLELaura</v>
      </c>
      <c r="D270" t="str">
        <f>IFERROR(VLOOKUP(C270,der_t1_2511!$C$1:$E$100,3,FALSE),"Pas de tentative")</f>
        <v>Pas de tentative</v>
      </c>
      <c r="E270" t="str">
        <f>IFERROR(VLOOKUP(C270,der_t2_0212!$C$1:$E$134,3,FALSE),"Pas de tentative")</f>
        <v>Pas de tentative</v>
      </c>
      <c r="F270">
        <f t="shared" si="9"/>
        <v>0</v>
      </c>
      <c r="G270" t="str" cm="1">
        <f t="array" ref="G270">_xlfn.IFS(F270=0,"Pas de tentative", F270&lt;10,"Pas validé",F270&gt;=10,"Validé")</f>
        <v>Pas de tentative</v>
      </c>
    </row>
    <row r="271" spans="1:7" ht="15.75" hidden="1" x14ac:dyDescent="0.25">
      <c r="A271" s="10" t="s">
        <v>579</v>
      </c>
      <c r="B271" s="10" t="s">
        <v>730</v>
      </c>
      <c r="C271" s="10" t="str">
        <f t="shared" si="8"/>
        <v>VANDERMERSCHMaxence</v>
      </c>
      <c r="D271" t="str">
        <f>IFERROR(VLOOKUP(C271,der_t1_2511!$C$1:$E$100,3,FALSE),"Pas de tentative")</f>
        <v>Pas de tentative</v>
      </c>
      <c r="E271" t="str">
        <f>IFERROR(VLOOKUP(C271,der_t2_0212!$C$1:$E$134,3,FALSE),"Pas de tentative")</f>
        <v>Pas de tentative</v>
      </c>
      <c r="F271">
        <f t="shared" si="9"/>
        <v>0</v>
      </c>
      <c r="G271" t="str" cm="1">
        <f t="array" ref="G271">_xlfn.IFS(F271=0,"Pas de tentative", F271&lt;10,"Pas validé",F271&gt;=10,"Validé")</f>
        <v>Pas de tentative</v>
      </c>
    </row>
    <row r="272" spans="1:7" ht="15.75" hidden="1" x14ac:dyDescent="0.25">
      <c r="A272" s="19" t="s">
        <v>29</v>
      </c>
      <c r="B272" s="19" t="s">
        <v>84</v>
      </c>
      <c r="C272" s="19" t="str">
        <f t="shared" si="8"/>
        <v>VAVASSEURCharlotte</v>
      </c>
      <c r="D272">
        <f>IFERROR(VLOOKUP(C272,der_t1_2511!$C$1:$E$100,3,FALSE),"Pas de tentative")</f>
        <v>15.75</v>
      </c>
      <c r="E272" t="str">
        <f>IFERROR(VLOOKUP(C272,der_t2_0212!$C$1:$E$134,3,FALSE),"Pas de tentative")</f>
        <v>Pas de tentative</v>
      </c>
      <c r="F272">
        <f t="shared" si="9"/>
        <v>15.75</v>
      </c>
      <c r="G272" t="str" cm="1">
        <f t="array" ref="G272">_xlfn.IFS(F272=0,"Pas de tentative", F272&lt;10,"Pas validé",F272&gt;=10,"Validé")</f>
        <v>Validé</v>
      </c>
    </row>
    <row r="273" spans="1:7" ht="15.75" hidden="1" x14ac:dyDescent="0.25">
      <c r="A273" s="10" t="s">
        <v>110</v>
      </c>
      <c r="B273" s="10" t="s">
        <v>109</v>
      </c>
      <c r="C273" s="10" t="str">
        <f t="shared" si="8"/>
        <v>VECTENAuguste</v>
      </c>
      <c r="D273" t="str">
        <f>IFERROR(VLOOKUP(C273,der_t1_2511!$C$1:$E$100,3,FALSE),"Pas de tentative")</f>
        <v>Pas de tentative</v>
      </c>
      <c r="E273">
        <f>IFERROR(VLOOKUP(C273,der_t2_0212!$C$1:$E$134,3,FALSE),"Pas de tentative")</f>
        <v>3</v>
      </c>
      <c r="F273">
        <f t="shared" si="9"/>
        <v>3</v>
      </c>
      <c r="G273" t="str" cm="1">
        <f t="array" ref="G273">_xlfn.IFS(F273=0,"Pas de tentative", F273&lt;10,"Pas validé",F273&gt;=10,"Validé")</f>
        <v>Pas validé</v>
      </c>
    </row>
    <row r="274" spans="1:7" ht="15.75" hidden="1" x14ac:dyDescent="0.25">
      <c r="A274" s="19" t="s">
        <v>502</v>
      </c>
      <c r="B274" s="19" t="s">
        <v>501</v>
      </c>
      <c r="C274" s="19" t="str">
        <f t="shared" si="8"/>
        <v>VERDELETAbel</v>
      </c>
      <c r="D274">
        <f>IFERROR(VLOOKUP(C274,der_t1_2511!$C$1:$E$100,3,FALSE),"Pas de tentative")</f>
        <v>11.75</v>
      </c>
      <c r="E274" t="str">
        <f>IFERROR(VLOOKUP(C274,der_t2_0212!$C$1:$E$134,3,FALSE),"Pas de tentative")</f>
        <v>Pas de tentative</v>
      </c>
      <c r="F274">
        <f t="shared" si="9"/>
        <v>11.75</v>
      </c>
      <c r="G274" t="str" cm="1">
        <f t="array" ref="G274">_xlfn.IFS(F274=0,"Pas de tentative", F274&lt;10,"Pas validé",F274&gt;=10,"Validé")</f>
        <v>Validé</v>
      </c>
    </row>
    <row r="275" spans="1:7" ht="15.75" hidden="1" x14ac:dyDescent="0.25">
      <c r="A275" s="10" t="s">
        <v>104</v>
      </c>
      <c r="B275" s="10" t="s">
        <v>731</v>
      </c>
      <c r="C275" s="10" t="str">
        <f t="shared" si="8"/>
        <v>VERDIERJulien</v>
      </c>
      <c r="D275">
        <f>IFERROR(VLOOKUP(C275,der_t1_2511!$C$1:$E$100,3,FALSE),"Pas de tentative")</f>
        <v>14.5</v>
      </c>
      <c r="E275" t="str">
        <f>IFERROR(VLOOKUP(C275,der_t2_0212!$C$1:$E$134,3,FALSE),"Pas de tentative")</f>
        <v>Pas de tentative</v>
      </c>
      <c r="F275">
        <f t="shared" si="9"/>
        <v>14.5</v>
      </c>
      <c r="G275" t="str" cm="1">
        <f t="array" ref="G275">_xlfn.IFS(F275=0,"Pas de tentative", F275&lt;10,"Pas validé",F275&gt;=10,"Validé")</f>
        <v>Validé</v>
      </c>
    </row>
    <row r="276" spans="1:7" ht="15.75" hidden="1" x14ac:dyDescent="0.25">
      <c r="A276" s="19" t="s">
        <v>256</v>
      </c>
      <c r="B276" s="19" t="s">
        <v>732</v>
      </c>
      <c r="C276" s="19" t="str">
        <f t="shared" si="8"/>
        <v>VIEIRA-MARTINSThomas</v>
      </c>
      <c r="D276">
        <f>IFERROR(VLOOKUP(C276,der_t1_2511!$C$1:$E$100,3,FALSE),"Pas de tentative")</f>
        <v>2.5</v>
      </c>
      <c r="E276">
        <f>IFERROR(VLOOKUP(C276,der_t2_0212!$C$1:$E$134,3,FALSE),"Pas de tentative")</f>
        <v>7</v>
      </c>
      <c r="F276">
        <f t="shared" si="9"/>
        <v>7</v>
      </c>
      <c r="G276" t="str" cm="1">
        <f t="array" ref="G276">_xlfn.IFS(F276=0,"Pas de tentative", F276&lt;10,"Pas validé",F276&gt;=10,"Validé")</f>
        <v>Pas validé</v>
      </c>
    </row>
    <row r="277" spans="1:7" ht="15.75" hidden="1" x14ac:dyDescent="0.25">
      <c r="A277" s="10" t="s">
        <v>320</v>
      </c>
      <c r="B277" s="10" t="s">
        <v>488</v>
      </c>
      <c r="C277" s="10" t="str">
        <f t="shared" si="8"/>
        <v>VIENNETRomain</v>
      </c>
      <c r="D277">
        <f>IFERROR(VLOOKUP(C277,der_t1_2511!$C$1:$E$100,3,FALSE),"Pas de tentative")</f>
        <v>15</v>
      </c>
      <c r="E277" t="str">
        <f>IFERROR(VLOOKUP(C277,der_t2_0212!$C$1:$E$134,3,FALSE),"Pas de tentative")</f>
        <v>Pas de tentative</v>
      </c>
      <c r="F277">
        <f t="shared" si="9"/>
        <v>15</v>
      </c>
      <c r="G277" t="str" cm="1">
        <f t="array" ref="G277">_xlfn.IFS(F277=0,"Pas de tentative", F277&lt;10,"Pas validé",F277&gt;=10,"Validé")</f>
        <v>Validé</v>
      </c>
    </row>
    <row r="278" spans="1:7" ht="15.75" hidden="1" x14ac:dyDescent="0.25">
      <c r="A278" s="19" t="s">
        <v>137</v>
      </c>
      <c r="B278" s="19" t="s">
        <v>136</v>
      </c>
      <c r="C278" s="19" t="str">
        <f t="shared" si="8"/>
        <v>VIETBaptiste</v>
      </c>
      <c r="D278">
        <f>IFERROR(VLOOKUP(C278,der_t1_2511!$C$1:$E$100,3,FALSE),"Pas de tentative")</f>
        <v>12.75</v>
      </c>
      <c r="E278" t="str">
        <f>IFERROR(VLOOKUP(C278,der_t2_0212!$C$1:$E$134,3,FALSE),"Pas de tentative")</f>
        <v>Pas de tentative</v>
      </c>
      <c r="F278">
        <f t="shared" si="9"/>
        <v>12.75</v>
      </c>
      <c r="G278" t="str" cm="1">
        <f t="array" ref="G278">_xlfn.IFS(F278=0,"Pas de tentative", F278&lt;10,"Pas validé",F278&gt;=10,"Validé")</f>
        <v>Validé</v>
      </c>
    </row>
    <row r="279" spans="1:7" ht="15.75" hidden="1" x14ac:dyDescent="0.25">
      <c r="A279" s="10" t="s">
        <v>140</v>
      </c>
      <c r="B279" s="10" t="s">
        <v>139</v>
      </c>
      <c r="C279" s="10" t="str">
        <f t="shared" si="8"/>
        <v>VINCANTManon</v>
      </c>
      <c r="D279" t="str">
        <f>IFERROR(VLOOKUP(C279,der_t1_2511!$C$1:$E$100,3,FALSE),"Pas de tentative")</f>
        <v>Pas de tentative</v>
      </c>
      <c r="E279" t="str">
        <f>IFERROR(VLOOKUP(C279,der_t2_0212!$C$1:$E$134,3,FALSE),"Pas de tentative")</f>
        <v>Pas de tentative</v>
      </c>
      <c r="F279">
        <f t="shared" si="9"/>
        <v>0</v>
      </c>
      <c r="G279" t="str" cm="1">
        <f t="array" ref="G279">_xlfn.IFS(F279=0,"Pas de tentative", F279&lt;10,"Pas validé",F279&gt;=10,"Validé")</f>
        <v>Pas de tentative</v>
      </c>
    </row>
    <row r="280" spans="1:7" ht="15.75" hidden="1" x14ac:dyDescent="0.25">
      <c r="A280" s="19" t="s">
        <v>733</v>
      </c>
      <c r="B280" s="19" t="s">
        <v>734</v>
      </c>
      <c r="C280" s="19" t="str">
        <f t="shared" si="8"/>
        <v>VINCENTWandrille</v>
      </c>
      <c r="D280" t="str">
        <f>IFERROR(VLOOKUP(C280,der_t1_2511!$C$1:$E$100,3,FALSE),"Pas de tentative")</f>
        <v>Pas de tentative</v>
      </c>
      <c r="E280" t="str">
        <f>IFERROR(VLOOKUP(C280,der_t2_0212!$C$1:$E$134,3,FALSE),"Pas de tentative")</f>
        <v>Pas de tentative</v>
      </c>
      <c r="F280">
        <f t="shared" si="9"/>
        <v>0</v>
      </c>
      <c r="G280" t="str" cm="1">
        <f t="array" ref="G280">_xlfn.IFS(F280=0,"Pas de tentative", F280&lt;10,"Pas validé",F280&gt;=10,"Validé")</f>
        <v>Pas de tentative</v>
      </c>
    </row>
    <row r="281" spans="1:7" ht="15.75" hidden="1" x14ac:dyDescent="0.25">
      <c r="A281" s="10" t="s">
        <v>735</v>
      </c>
      <c r="B281" s="10" t="s">
        <v>736</v>
      </c>
      <c r="C281" s="10" t="str">
        <f t="shared" si="8"/>
        <v>VITTABrad</v>
      </c>
      <c r="D281" t="str">
        <f>IFERROR(VLOOKUP(C281,der_t1_2511!$C$1:$E$100,3,FALSE),"Pas de tentative")</f>
        <v>Pas de tentative</v>
      </c>
      <c r="E281" t="str">
        <f>IFERROR(VLOOKUP(C281,der_t2_0212!$C$1:$E$134,3,FALSE),"Pas de tentative")</f>
        <v>Pas de tentative</v>
      </c>
      <c r="F281">
        <f t="shared" si="9"/>
        <v>0</v>
      </c>
      <c r="G281" t="str" cm="1">
        <f t="array" ref="G281">_xlfn.IFS(F281=0,"Pas de tentative", F281&lt;10,"Pas validé",F281&gt;=10,"Validé")</f>
        <v>Pas de tentative</v>
      </c>
    </row>
    <row r="282" spans="1:7" ht="15.75" hidden="1" x14ac:dyDescent="0.25">
      <c r="A282" s="19" t="s">
        <v>62</v>
      </c>
      <c r="B282" s="19" t="s">
        <v>61</v>
      </c>
      <c r="C282" s="19" t="str">
        <f t="shared" si="8"/>
        <v>WROLYK-LHERMITTEHugo</v>
      </c>
      <c r="D282" t="str">
        <f>IFERROR(VLOOKUP(C282,der_t1_2511!$C$1:$E$100,3,FALSE),"Pas de tentative")</f>
        <v>Pas de tentative</v>
      </c>
      <c r="E282">
        <f>IFERROR(VLOOKUP(C282,der_t2_0212!$C$1:$E$134,3,FALSE),"Pas de tentative")</f>
        <v>10.25</v>
      </c>
      <c r="F282">
        <f t="shared" si="9"/>
        <v>10.25</v>
      </c>
      <c r="G282" t="str" cm="1">
        <f t="array" ref="G282">_xlfn.IFS(F282=0,"Pas de tentative", F282&lt;10,"Pas validé",F282&gt;=10,"Validé")</f>
        <v>Validé</v>
      </c>
    </row>
    <row r="283" spans="1:7" ht="15.75" hidden="1" x14ac:dyDescent="0.25">
      <c r="A283" s="10" t="s">
        <v>26</v>
      </c>
      <c r="B283" s="10" t="s">
        <v>120</v>
      </c>
      <c r="C283" s="10" t="str">
        <f t="shared" si="8"/>
        <v>ZANG ATANGANAAnais</v>
      </c>
      <c r="D283">
        <f>IFERROR(VLOOKUP(C283,der_t1_2511!$C$1:$E$100,3,FALSE),"Pas de tentative")</f>
        <v>14.75</v>
      </c>
      <c r="E283" t="str">
        <f>IFERROR(VLOOKUP(C283,der_t2_0212!$C$1:$E$134,3,FALSE),"Pas de tentative")</f>
        <v>Pas de tentative</v>
      </c>
      <c r="F283">
        <f t="shared" si="9"/>
        <v>14.75</v>
      </c>
      <c r="G283" t="str" cm="1">
        <f t="array" ref="G283">_xlfn.IFS(F283=0,"Pas de tentative", F283&lt;10,"Pas validé",F283&gt;=10,"Validé")</f>
        <v>Validé</v>
      </c>
    </row>
    <row r="284" spans="1:7" ht="15.75" hidden="1" x14ac:dyDescent="0.25">
      <c r="A284" s="19" t="s">
        <v>737</v>
      </c>
      <c r="B284" s="19" t="s">
        <v>738</v>
      </c>
      <c r="C284" s="19" t="str">
        <f t="shared" si="8"/>
        <v>ZENAIDIAlyssa</v>
      </c>
      <c r="D284" t="str">
        <f>IFERROR(VLOOKUP(C284,der_t1_2511!$C$1:$E$100,3,FALSE),"Pas de tentative")</f>
        <v>Pas de tentative</v>
      </c>
      <c r="E284">
        <f>IFERROR(VLOOKUP(C284,der_t2_0212!$C$1:$E$134,3,FALSE),"Pas de tentative")</f>
        <v>20</v>
      </c>
      <c r="F284">
        <f t="shared" si="9"/>
        <v>20</v>
      </c>
      <c r="G284" t="str" cm="1">
        <f t="array" ref="G284">_xlfn.IFS(F284=0,"Pas de tentative", F284&lt;10,"Pas validé",F284&gt;=10,"Validé")</f>
        <v>Validé</v>
      </c>
    </row>
  </sheetData>
  <autoFilter ref="A1:G284" xr:uid="{4F4E0AE7-B774-4CE9-82A2-EC1754272B9A}">
    <filterColumn colId="1">
      <filters>
        <filter val="POPOT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4A17-4A63-4CC4-9B8E-AE83D65BB6EE}">
  <sheetPr codeName="Feuil7"/>
  <dimension ref="A1:I249"/>
  <sheetViews>
    <sheetView topLeftCell="A9" workbookViewId="0">
      <selection activeCell="A2" sqref="A2:A33"/>
    </sheetView>
  </sheetViews>
  <sheetFormatPr baseColWidth="10" defaultColWidth="11.42578125" defaultRowHeight="15" x14ac:dyDescent="0.25"/>
  <cols>
    <col min="1" max="2" width="42.7109375" bestFit="1" customWidth="1"/>
    <col min="3" max="3" width="23.28515625" bestFit="1" customWidth="1"/>
    <col min="5" max="5" width="15.28515625" bestFit="1" customWidth="1"/>
    <col min="6" max="6" width="17" bestFit="1" customWidth="1"/>
    <col min="7" max="7" width="9.140625" bestFit="1" customWidth="1"/>
    <col min="8" max="8" width="18" bestFit="1" customWidth="1"/>
    <col min="9" max="9" width="5.42578125" bestFit="1" customWidth="1"/>
    <col min="10" max="10" width="35.140625" bestFit="1" customWidth="1"/>
  </cols>
  <sheetData>
    <row r="1" spans="1:9" ht="15.75" x14ac:dyDescent="0.25">
      <c r="A1" s="18" t="s">
        <v>739</v>
      </c>
      <c r="B1" s="18" t="s">
        <v>740</v>
      </c>
      <c r="C1" s="18" t="s">
        <v>741</v>
      </c>
    </row>
    <row r="2" spans="1:9" ht="15.75" x14ac:dyDescent="0.25">
      <c r="A2" s="19" t="s">
        <v>742</v>
      </c>
      <c r="B2" s="19" t="s">
        <v>743</v>
      </c>
      <c r="C2" s="19" t="s">
        <v>744</v>
      </c>
      <c r="E2" s="18" t="s">
        <v>739</v>
      </c>
      <c r="F2" s="18" t="s">
        <v>740</v>
      </c>
      <c r="G2" s="18" t="s">
        <v>741</v>
      </c>
      <c r="H2" s="18" t="s">
        <v>745</v>
      </c>
      <c r="I2" s="18" t="s">
        <v>540</v>
      </c>
    </row>
    <row r="3" spans="1:9" ht="15.75" x14ac:dyDescent="0.25">
      <c r="A3" s="10" t="s">
        <v>746</v>
      </c>
      <c r="B3" s="10" t="s">
        <v>747</v>
      </c>
      <c r="C3" s="10" t="s">
        <v>748</v>
      </c>
      <c r="E3" s="2">
        <f>COUNTA(A:A)-1</f>
        <v>32</v>
      </c>
      <c r="F3" s="2">
        <f>COUNTA(B:B)-1</f>
        <v>248</v>
      </c>
      <c r="G3" s="2">
        <f>COUNTA(C:C)-1</f>
        <v>35</v>
      </c>
      <c r="H3" s="2">
        <v>0</v>
      </c>
      <c r="I3" s="2">
        <v>283</v>
      </c>
    </row>
    <row r="4" spans="1:9" ht="15.75" x14ac:dyDescent="0.25">
      <c r="A4" s="19" t="s">
        <v>749</v>
      </c>
      <c r="B4" s="19" t="s">
        <v>750</v>
      </c>
      <c r="C4" s="19" t="s">
        <v>751</v>
      </c>
    </row>
    <row r="5" spans="1:9" ht="15.75" x14ac:dyDescent="0.25">
      <c r="A5" s="10" t="s">
        <v>752</v>
      </c>
      <c r="B5" s="10" t="s">
        <v>753</v>
      </c>
      <c r="C5" s="10" t="s">
        <v>754</v>
      </c>
    </row>
    <row r="6" spans="1:9" ht="15.75" x14ac:dyDescent="0.25">
      <c r="A6" s="19" t="s">
        <v>755</v>
      </c>
      <c r="B6" s="19" t="s">
        <v>756</v>
      </c>
      <c r="C6" s="19" t="s">
        <v>757</v>
      </c>
    </row>
    <row r="7" spans="1:9" ht="15.75" x14ac:dyDescent="0.25">
      <c r="A7" s="10" t="s">
        <v>758</v>
      </c>
      <c r="B7" s="10" t="s">
        <v>759</v>
      </c>
      <c r="C7" s="10" t="s">
        <v>760</v>
      </c>
    </row>
    <row r="8" spans="1:9" ht="15.75" x14ac:dyDescent="0.25">
      <c r="A8" s="19" t="s">
        <v>761</v>
      </c>
      <c r="B8" s="19" t="s">
        <v>762</v>
      </c>
      <c r="C8" s="19" t="s">
        <v>763</v>
      </c>
    </row>
    <row r="9" spans="1:9" ht="15.75" x14ac:dyDescent="0.25">
      <c r="A9" s="10" t="s">
        <v>764</v>
      </c>
      <c r="B9" s="10" t="s">
        <v>765</v>
      </c>
      <c r="C9" s="10" t="s">
        <v>766</v>
      </c>
    </row>
    <row r="10" spans="1:9" ht="15.75" x14ac:dyDescent="0.25">
      <c r="A10" s="19" t="s">
        <v>767</v>
      </c>
      <c r="B10" s="19" t="s">
        <v>768</v>
      </c>
      <c r="C10" s="19" t="s">
        <v>769</v>
      </c>
    </row>
    <row r="11" spans="1:9" ht="15.75" x14ac:dyDescent="0.25">
      <c r="A11" s="10" t="s">
        <v>770</v>
      </c>
      <c r="B11" s="10" t="s">
        <v>771</v>
      </c>
      <c r="C11" s="10" t="s">
        <v>772</v>
      </c>
      <c r="F11" s="20"/>
    </row>
    <row r="12" spans="1:9" ht="15.75" x14ac:dyDescent="0.25">
      <c r="A12" s="19" t="s">
        <v>773</v>
      </c>
      <c r="B12" s="19" t="s">
        <v>774</v>
      </c>
      <c r="C12" s="19" t="s">
        <v>775</v>
      </c>
      <c r="F12" s="21"/>
    </row>
    <row r="13" spans="1:9" ht="15.75" x14ac:dyDescent="0.25">
      <c r="A13" s="10" t="s">
        <v>776</v>
      </c>
      <c r="B13" s="10" t="s">
        <v>742</v>
      </c>
      <c r="C13" s="10" t="s">
        <v>777</v>
      </c>
    </row>
    <row r="14" spans="1:9" ht="15.75" x14ac:dyDescent="0.25">
      <c r="A14" s="19" t="s">
        <v>778</v>
      </c>
      <c r="B14" s="19" t="s">
        <v>779</v>
      </c>
      <c r="C14" s="19" t="s">
        <v>780</v>
      </c>
    </row>
    <row r="15" spans="1:9" ht="15.75" x14ac:dyDescent="0.25">
      <c r="A15" s="10" t="s">
        <v>781</v>
      </c>
      <c r="B15" s="10" t="s">
        <v>782</v>
      </c>
      <c r="C15" s="10" t="s">
        <v>783</v>
      </c>
    </row>
    <row r="16" spans="1:9" ht="15.75" x14ac:dyDescent="0.25">
      <c r="A16" s="19" t="s">
        <v>784</v>
      </c>
      <c r="B16" s="19" t="s">
        <v>785</v>
      </c>
      <c r="C16" s="19" t="s">
        <v>786</v>
      </c>
    </row>
    <row r="17" spans="1:3" ht="15.75" x14ac:dyDescent="0.25">
      <c r="A17" s="10" t="s">
        <v>787</v>
      </c>
      <c r="B17" s="10" t="s">
        <v>788</v>
      </c>
      <c r="C17" s="10" t="s">
        <v>789</v>
      </c>
    </row>
    <row r="18" spans="1:3" ht="15.75" x14ac:dyDescent="0.25">
      <c r="A18" s="19" t="s">
        <v>790</v>
      </c>
      <c r="B18" s="19" t="s">
        <v>791</v>
      </c>
      <c r="C18" s="19" t="s">
        <v>792</v>
      </c>
    </row>
    <row r="19" spans="1:3" ht="15.75" x14ac:dyDescent="0.25">
      <c r="A19" s="10" t="s">
        <v>793</v>
      </c>
      <c r="B19" s="10" t="s">
        <v>794</v>
      </c>
      <c r="C19" s="10" t="s">
        <v>795</v>
      </c>
    </row>
    <row r="20" spans="1:3" ht="15.75" x14ac:dyDescent="0.25">
      <c r="A20" s="19" t="s">
        <v>796</v>
      </c>
      <c r="B20" s="19" t="s">
        <v>797</v>
      </c>
      <c r="C20" s="19" t="s">
        <v>798</v>
      </c>
    </row>
    <row r="21" spans="1:3" ht="15.75" x14ac:dyDescent="0.25">
      <c r="A21" s="10" t="s">
        <v>799</v>
      </c>
      <c r="B21" s="10" t="s">
        <v>800</v>
      </c>
      <c r="C21" s="10" t="s">
        <v>801</v>
      </c>
    </row>
    <row r="22" spans="1:3" ht="15.75" x14ac:dyDescent="0.25">
      <c r="A22" s="19" t="s">
        <v>802</v>
      </c>
      <c r="B22" s="19" t="s">
        <v>803</v>
      </c>
      <c r="C22" s="19" t="s">
        <v>804</v>
      </c>
    </row>
    <row r="23" spans="1:3" ht="15.75" x14ac:dyDescent="0.25">
      <c r="A23" s="10" t="s">
        <v>805</v>
      </c>
      <c r="B23" s="10" t="s">
        <v>806</v>
      </c>
      <c r="C23" s="10" t="s">
        <v>807</v>
      </c>
    </row>
    <row r="24" spans="1:3" ht="15.75" x14ac:dyDescent="0.25">
      <c r="A24" s="19" t="s">
        <v>808</v>
      </c>
      <c r="B24" s="19" t="s">
        <v>809</v>
      </c>
      <c r="C24" s="19" t="s">
        <v>810</v>
      </c>
    </row>
    <row r="25" spans="1:3" ht="15.75" x14ac:dyDescent="0.25">
      <c r="A25" s="10" t="s">
        <v>811</v>
      </c>
      <c r="B25" s="10" t="s">
        <v>812</v>
      </c>
      <c r="C25" s="10" t="s">
        <v>790</v>
      </c>
    </row>
    <row r="26" spans="1:3" ht="15.75" x14ac:dyDescent="0.25">
      <c r="A26" s="19" t="s">
        <v>813</v>
      </c>
      <c r="B26" s="19" t="s">
        <v>814</v>
      </c>
      <c r="C26" s="19" t="s">
        <v>815</v>
      </c>
    </row>
    <row r="27" spans="1:3" ht="15.75" x14ac:dyDescent="0.25">
      <c r="A27" s="10" t="s">
        <v>816</v>
      </c>
      <c r="B27" s="10" t="s">
        <v>746</v>
      </c>
      <c r="C27" s="10" t="s">
        <v>817</v>
      </c>
    </row>
    <row r="28" spans="1:3" ht="15.75" x14ac:dyDescent="0.25">
      <c r="A28" s="19" t="s">
        <v>818</v>
      </c>
      <c r="B28" s="19" t="s">
        <v>819</v>
      </c>
      <c r="C28" s="19" t="s">
        <v>820</v>
      </c>
    </row>
    <row r="29" spans="1:3" ht="15.75" x14ac:dyDescent="0.25">
      <c r="A29" s="10" t="s">
        <v>821</v>
      </c>
      <c r="B29" s="10" t="s">
        <v>749</v>
      </c>
      <c r="C29" s="10" t="s">
        <v>822</v>
      </c>
    </row>
    <row r="30" spans="1:3" ht="15.75" x14ac:dyDescent="0.25">
      <c r="A30" s="19" t="s">
        <v>823</v>
      </c>
      <c r="B30" s="19" t="s">
        <v>824</v>
      </c>
      <c r="C30" s="19" t="s">
        <v>825</v>
      </c>
    </row>
    <row r="31" spans="1:3" ht="15.75" x14ac:dyDescent="0.25">
      <c r="A31" s="10" t="s">
        <v>826</v>
      </c>
      <c r="B31" s="10" t="s">
        <v>827</v>
      </c>
      <c r="C31" s="10" t="s">
        <v>828</v>
      </c>
    </row>
    <row r="32" spans="1:3" ht="15.75" x14ac:dyDescent="0.25">
      <c r="A32" s="19" t="s">
        <v>829</v>
      </c>
      <c r="B32" s="19" t="s">
        <v>830</v>
      </c>
      <c r="C32" s="19" t="s">
        <v>831</v>
      </c>
    </row>
    <row r="33" spans="1:3" ht="15.75" x14ac:dyDescent="0.25">
      <c r="A33" s="10" t="s">
        <v>832</v>
      </c>
      <c r="B33" s="10" t="s">
        <v>833</v>
      </c>
      <c r="C33" s="10" t="s">
        <v>834</v>
      </c>
    </row>
    <row r="34" spans="1:3" ht="15.75" x14ac:dyDescent="0.25">
      <c r="B34" s="19" t="s">
        <v>752</v>
      </c>
      <c r="C34" s="19" t="s">
        <v>835</v>
      </c>
    </row>
    <row r="35" spans="1:3" ht="15.75" x14ac:dyDescent="0.25">
      <c r="B35" s="10" t="s">
        <v>836</v>
      </c>
      <c r="C35" s="10" t="s">
        <v>837</v>
      </c>
    </row>
    <row r="36" spans="1:3" ht="15.75" x14ac:dyDescent="0.25">
      <c r="B36" s="19" t="s">
        <v>838</v>
      </c>
      <c r="C36" s="19" t="s">
        <v>839</v>
      </c>
    </row>
    <row r="37" spans="1:3" ht="15.75" x14ac:dyDescent="0.25">
      <c r="B37" s="10" t="s">
        <v>840</v>
      </c>
    </row>
    <row r="38" spans="1:3" ht="15.75" x14ac:dyDescent="0.25">
      <c r="B38" s="19" t="s">
        <v>841</v>
      </c>
    </row>
    <row r="39" spans="1:3" ht="15.75" x14ac:dyDescent="0.25">
      <c r="B39" s="10" t="s">
        <v>842</v>
      </c>
    </row>
    <row r="40" spans="1:3" ht="15.75" x14ac:dyDescent="0.25">
      <c r="B40" s="19" t="s">
        <v>843</v>
      </c>
    </row>
    <row r="41" spans="1:3" ht="15.75" x14ac:dyDescent="0.25">
      <c r="B41" s="10" t="s">
        <v>755</v>
      </c>
    </row>
    <row r="42" spans="1:3" ht="15.75" x14ac:dyDescent="0.25">
      <c r="B42" s="19" t="s">
        <v>844</v>
      </c>
    </row>
    <row r="43" spans="1:3" ht="15.75" x14ac:dyDescent="0.25">
      <c r="B43" s="10" t="s">
        <v>845</v>
      </c>
    </row>
    <row r="44" spans="1:3" ht="15.75" x14ac:dyDescent="0.25">
      <c r="B44" s="19" t="s">
        <v>846</v>
      </c>
    </row>
    <row r="45" spans="1:3" ht="15.75" x14ac:dyDescent="0.25">
      <c r="B45" s="10" t="s">
        <v>847</v>
      </c>
    </row>
    <row r="46" spans="1:3" ht="15.75" x14ac:dyDescent="0.25">
      <c r="B46" s="19" t="s">
        <v>758</v>
      </c>
    </row>
    <row r="47" spans="1:3" ht="15.75" x14ac:dyDescent="0.25">
      <c r="B47" s="10" t="s">
        <v>848</v>
      </c>
    </row>
    <row r="48" spans="1:3" ht="15.75" x14ac:dyDescent="0.25">
      <c r="B48" s="19" t="s">
        <v>849</v>
      </c>
    </row>
    <row r="49" spans="2:2" ht="15.75" x14ac:dyDescent="0.25">
      <c r="B49" s="10" t="s">
        <v>850</v>
      </c>
    </row>
    <row r="50" spans="2:2" ht="15.75" x14ac:dyDescent="0.25">
      <c r="B50" s="19" t="s">
        <v>851</v>
      </c>
    </row>
    <row r="51" spans="2:2" ht="15.75" x14ac:dyDescent="0.25">
      <c r="B51" s="10" t="s">
        <v>852</v>
      </c>
    </row>
    <row r="52" spans="2:2" ht="15.75" x14ac:dyDescent="0.25">
      <c r="B52" s="19" t="s">
        <v>853</v>
      </c>
    </row>
    <row r="53" spans="2:2" ht="15.75" x14ac:dyDescent="0.25">
      <c r="B53" s="10" t="s">
        <v>761</v>
      </c>
    </row>
    <row r="54" spans="2:2" ht="15.75" x14ac:dyDescent="0.25">
      <c r="B54" s="19" t="s">
        <v>854</v>
      </c>
    </row>
    <row r="55" spans="2:2" ht="15.75" x14ac:dyDescent="0.25">
      <c r="B55" s="10" t="s">
        <v>855</v>
      </c>
    </row>
    <row r="56" spans="2:2" ht="15.75" x14ac:dyDescent="0.25">
      <c r="B56" s="19" t="s">
        <v>856</v>
      </c>
    </row>
    <row r="57" spans="2:2" ht="15.75" x14ac:dyDescent="0.25">
      <c r="B57" s="10" t="s">
        <v>857</v>
      </c>
    </row>
    <row r="58" spans="2:2" ht="15.75" x14ac:dyDescent="0.25">
      <c r="B58" s="19" t="s">
        <v>764</v>
      </c>
    </row>
    <row r="59" spans="2:2" ht="15.75" x14ac:dyDescent="0.25">
      <c r="B59" s="10" t="s">
        <v>858</v>
      </c>
    </row>
    <row r="60" spans="2:2" ht="15.75" x14ac:dyDescent="0.25">
      <c r="B60" s="19" t="s">
        <v>859</v>
      </c>
    </row>
    <row r="61" spans="2:2" ht="15.75" x14ac:dyDescent="0.25">
      <c r="B61" s="10" t="s">
        <v>860</v>
      </c>
    </row>
    <row r="62" spans="2:2" ht="15.75" x14ac:dyDescent="0.25">
      <c r="B62" s="19" t="s">
        <v>861</v>
      </c>
    </row>
    <row r="63" spans="2:2" ht="15.75" x14ac:dyDescent="0.25">
      <c r="B63" s="10" t="s">
        <v>862</v>
      </c>
    </row>
    <row r="64" spans="2:2" ht="15.75" x14ac:dyDescent="0.25">
      <c r="B64" s="19" t="s">
        <v>863</v>
      </c>
    </row>
    <row r="65" spans="2:2" ht="15.75" x14ac:dyDescent="0.25">
      <c r="B65" s="10" t="s">
        <v>864</v>
      </c>
    </row>
    <row r="66" spans="2:2" ht="15.75" x14ac:dyDescent="0.25">
      <c r="B66" s="19" t="s">
        <v>865</v>
      </c>
    </row>
    <row r="67" spans="2:2" ht="15.75" x14ac:dyDescent="0.25">
      <c r="B67" s="10" t="s">
        <v>866</v>
      </c>
    </row>
    <row r="68" spans="2:2" ht="15.75" x14ac:dyDescent="0.25">
      <c r="B68" s="19" t="s">
        <v>867</v>
      </c>
    </row>
    <row r="69" spans="2:2" ht="15.75" x14ac:dyDescent="0.25">
      <c r="B69" s="10" t="s">
        <v>868</v>
      </c>
    </row>
    <row r="70" spans="2:2" ht="15.75" x14ac:dyDescent="0.25">
      <c r="B70" s="19" t="s">
        <v>869</v>
      </c>
    </row>
    <row r="71" spans="2:2" ht="15.75" x14ac:dyDescent="0.25">
      <c r="B71" s="10" t="s">
        <v>870</v>
      </c>
    </row>
    <row r="72" spans="2:2" ht="15.75" x14ac:dyDescent="0.25">
      <c r="B72" s="19" t="s">
        <v>871</v>
      </c>
    </row>
    <row r="73" spans="2:2" ht="15.75" x14ac:dyDescent="0.25">
      <c r="B73" s="10" t="s">
        <v>872</v>
      </c>
    </row>
    <row r="74" spans="2:2" ht="15.75" x14ac:dyDescent="0.25">
      <c r="B74" s="19" t="s">
        <v>873</v>
      </c>
    </row>
    <row r="75" spans="2:2" ht="15.75" x14ac:dyDescent="0.25">
      <c r="B75" s="10" t="s">
        <v>874</v>
      </c>
    </row>
    <row r="76" spans="2:2" ht="15.75" x14ac:dyDescent="0.25">
      <c r="B76" s="19" t="s">
        <v>875</v>
      </c>
    </row>
    <row r="77" spans="2:2" ht="15.75" x14ac:dyDescent="0.25">
      <c r="B77" s="10" t="s">
        <v>876</v>
      </c>
    </row>
    <row r="78" spans="2:2" ht="15.75" x14ac:dyDescent="0.25">
      <c r="B78" s="19" t="s">
        <v>877</v>
      </c>
    </row>
    <row r="79" spans="2:2" ht="15.75" x14ac:dyDescent="0.25">
      <c r="B79" s="10" t="s">
        <v>878</v>
      </c>
    </row>
    <row r="80" spans="2:2" ht="15.75" x14ac:dyDescent="0.25">
      <c r="B80" s="19" t="s">
        <v>879</v>
      </c>
    </row>
    <row r="81" spans="2:2" ht="15.75" x14ac:dyDescent="0.25">
      <c r="B81" s="10" t="s">
        <v>880</v>
      </c>
    </row>
    <row r="82" spans="2:2" ht="15.75" x14ac:dyDescent="0.25">
      <c r="B82" s="19" t="s">
        <v>767</v>
      </c>
    </row>
    <row r="83" spans="2:2" ht="15.75" x14ac:dyDescent="0.25">
      <c r="B83" s="10" t="s">
        <v>770</v>
      </c>
    </row>
    <row r="84" spans="2:2" ht="15.75" x14ac:dyDescent="0.25">
      <c r="B84" s="19" t="s">
        <v>881</v>
      </c>
    </row>
    <row r="85" spans="2:2" ht="15.75" x14ac:dyDescent="0.25">
      <c r="B85" s="10" t="s">
        <v>882</v>
      </c>
    </row>
    <row r="86" spans="2:2" ht="15.75" x14ac:dyDescent="0.25">
      <c r="B86" s="19" t="s">
        <v>883</v>
      </c>
    </row>
    <row r="87" spans="2:2" ht="15.75" x14ac:dyDescent="0.25">
      <c r="B87" s="10" t="s">
        <v>884</v>
      </c>
    </row>
    <row r="88" spans="2:2" ht="15.75" x14ac:dyDescent="0.25">
      <c r="B88" s="19" t="s">
        <v>885</v>
      </c>
    </row>
    <row r="89" spans="2:2" ht="15.75" x14ac:dyDescent="0.25">
      <c r="B89" s="10" t="s">
        <v>886</v>
      </c>
    </row>
    <row r="90" spans="2:2" ht="15.75" x14ac:dyDescent="0.25">
      <c r="B90" s="19" t="s">
        <v>887</v>
      </c>
    </row>
    <row r="91" spans="2:2" ht="15.75" x14ac:dyDescent="0.25">
      <c r="B91" s="10" t="s">
        <v>888</v>
      </c>
    </row>
    <row r="92" spans="2:2" ht="15.75" x14ac:dyDescent="0.25">
      <c r="B92" s="19" t="s">
        <v>889</v>
      </c>
    </row>
    <row r="93" spans="2:2" ht="15.75" x14ac:dyDescent="0.25">
      <c r="B93" s="10" t="s">
        <v>890</v>
      </c>
    </row>
    <row r="94" spans="2:2" ht="15.75" x14ac:dyDescent="0.25">
      <c r="B94" s="19" t="s">
        <v>773</v>
      </c>
    </row>
    <row r="95" spans="2:2" ht="15.75" x14ac:dyDescent="0.25">
      <c r="B95" s="10" t="s">
        <v>891</v>
      </c>
    </row>
    <row r="96" spans="2:2" ht="15.75" x14ac:dyDescent="0.25">
      <c r="B96" s="19" t="s">
        <v>892</v>
      </c>
    </row>
    <row r="97" spans="2:2" ht="15.75" x14ac:dyDescent="0.25">
      <c r="B97" s="10" t="s">
        <v>776</v>
      </c>
    </row>
    <row r="98" spans="2:2" ht="15.75" x14ac:dyDescent="0.25">
      <c r="B98" s="19" t="s">
        <v>893</v>
      </c>
    </row>
    <row r="99" spans="2:2" ht="15.75" x14ac:dyDescent="0.25">
      <c r="B99" s="10" t="s">
        <v>894</v>
      </c>
    </row>
    <row r="100" spans="2:2" ht="15.75" x14ac:dyDescent="0.25">
      <c r="B100" s="19" t="s">
        <v>895</v>
      </c>
    </row>
    <row r="101" spans="2:2" ht="15.75" x14ac:dyDescent="0.25">
      <c r="B101" s="10" t="s">
        <v>896</v>
      </c>
    </row>
    <row r="102" spans="2:2" ht="15.75" x14ac:dyDescent="0.25">
      <c r="B102" s="19" t="s">
        <v>897</v>
      </c>
    </row>
    <row r="103" spans="2:2" ht="15.75" x14ac:dyDescent="0.25">
      <c r="B103" s="10" t="s">
        <v>898</v>
      </c>
    </row>
    <row r="104" spans="2:2" ht="15.75" x14ac:dyDescent="0.25">
      <c r="B104" s="19" t="s">
        <v>899</v>
      </c>
    </row>
    <row r="105" spans="2:2" ht="15.75" x14ac:dyDescent="0.25">
      <c r="B105" s="10" t="s">
        <v>900</v>
      </c>
    </row>
    <row r="106" spans="2:2" ht="15.75" x14ac:dyDescent="0.25">
      <c r="B106" s="19" t="s">
        <v>901</v>
      </c>
    </row>
    <row r="107" spans="2:2" ht="15.75" x14ac:dyDescent="0.25">
      <c r="B107" s="10" t="s">
        <v>902</v>
      </c>
    </row>
    <row r="108" spans="2:2" ht="15.75" x14ac:dyDescent="0.25">
      <c r="B108" s="19" t="s">
        <v>903</v>
      </c>
    </row>
    <row r="109" spans="2:2" ht="15.75" x14ac:dyDescent="0.25">
      <c r="B109" s="10" t="s">
        <v>904</v>
      </c>
    </row>
    <row r="110" spans="2:2" ht="15.75" x14ac:dyDescent="0.25">
      <c r="B110" s="19" t="s">
        <v>905</v>
      </c>
    </row>
    <row r="111" spans="2:2" ht="15.75" x14ac:dyDescent="0.25">
      <c r="B111" s="10" t="s">
        <v>778</v>
      </c>
    </row>
    <row r="112" spans="2:2" ht="15.75" x14ac:dyDescent="0.25">
      <c r="B112" s="19" t="s">
        <v>906</v>
      </c>
    </row>
    <row r="113" spans="2:2" ht="15.75" x14ac:dyDescent="0.25">
      <c r="B113" s="10" t="s">
        <v>907</v>
      </c>
    </row>
    <row r="114" spans="2:2" ht="15.75" x14ac:dyDescent="0.25">
      <c r="B114" s="19" t="s">
        <v>908</v>
      </c>
    </row>
    <row r="115" spans="2:2" ht="15.75" x14ac:dyDescent="0.25">
      <c r="B115" s="10" t="s">
        <v>909</v>
      </c>
    </row>
    <row r="116" spans="2:2" ht="15.75" x14ac:dyDescent="0.25">
      <c r="B116" s="19" t="s">
        <v>910</v>
      </c>
    </row>
    <row r="117" spans="2:2" ht="15.75" x14ac:dyDescent="0.25">
      <c r="B117" s="10" t="s">
        <v>781</v>
      </c>
    </row>
    <row r="118" spans="2:2" ht="15.75" x14ac:dyDescent="0.25">
      <c r="B118" s="19" t="s">
        <v>784</v>
      </c>
    </row>
    <row r="119" spans="2:2" ht="15.75" x14ac:dyDescent="0.25">
      <c r="B119" s="10" t="s">
        <v>911</v>
      </c>
    </row>
    <row r="120" spans="2:2" ht="15.75" x14ac:dyDescent="0.25">
      <c r="B120" s="19" t="s">
        <v>787</v>
      </c>
    </row>
    <row r="121" spans="2:2" ht="15.75" x14ac:dyDescent="0.25">
      <c r="B121" s="10" t="s">
        <v>912</v>
      </c>
    </row>
    <row r="122" spans="2:2" ht="15.75" x14ac:dyDescent="0.25">
      <c r="B122" s="19" t="s">
        <v>913</v>
      </c>
    </row>
    <row r="123" spans="2:2" ht="15.75" x14ac:dyDescent="0.25">
      <c r="B123" s="10" t="s">
        <v>914</v>
      </c>
    </row>
    <row r="124" spans="2:2" ht="15.75" x14ac:dyDescent="0.25">
      <c r="B124" s="19" t="s">
        <v>915</v>
      </c>
    </row>
    <row r="125" spans="2:2" ht="15.75" x14ac:dyDescent="0.25">
      <c r="B125" s="10" t="s">
        <v>916</v>
      </c>
    </row>
    <row r="126" spans="2:2" ht="15.75" x14ac:dyDescent="0.25">
      <c r="B126" s="19" t="s">
        <v>917</v>
      </c>
    </row>
    <row r="127" spans="2:2" ht="15.75" x14ac:dyDescent="0.25">
      <c r="B127" s="10" t="s">
        <v>918</v>
      </c>
    </row>
    <row r="128" spans="2:2" ht="15.75" x14ac:dyDescent="0.25">
      <c r="B128" s="19" t="s">
        <v>919</v>
      </c>
    </row>
    <row r="129" spans="2:2" ht="15.75" x14ac:dyDescent="0.25">
      <c r="B129" s="10" t="s">
        <v>920</v>
      </c>
    </row>
    <row r="130" spans="2:2" ht="15.75" x14ac:dyDescent="0.25">
      <c r="B130" s="19" t="s">
        <v>921</v>
      </c>
    </row>
    <row r="131" spans="2:2" ht="15.75" x14ac:dyDescent="0.25">
      <c r="B131" s="10" t="s">
        <v>922</v>
      </c>
    </row>
    <row r="132" spans="2:2" ht="15.75" x14ac:dyDescent="0.25">
      <c r="B132" s="19" t="s">
        <v>923</v>
      </c>
    </row>
    <row r="133" spans="2:2" ht="15.75" x14ac:dyDescent="0.25">
      <c r="B133" s="10" t="s">
        <v>924</v>
      </c>
    </row>
    <row r="134" spans="2:2" ht="15.75" x14ac:dyDescent="0.25">
      <c r="B134" s="19" t="s">
        <v>925</v>
      </c>
    </row>
    <row r="135" spans="2:2" ht="15.75" x14ac:dyDescent="0.25">
      <c r="B135" s="10" t="s">
        <v>926</v>
      </c>
    </row>
    <row r="136" spans="2:2" ht="15.75" x14ac:dyDescent="0.25">
      <c r="B136" s="19" t="s">
        <v>927</v>
      </c>
    </row>
    <row r="137" spans="2:2" ht="15.75" x14ac:dyDescent="0.25">
      <c r="B137" s="10" t="s">
        <v>928</v>
      </c>
    </row>
    <row r="138" spans="2:2" ht="15.75" x14ac:dyDescent="0.25">
      <c r="B138" s="19" t="s">
        <v>929</v>
      </c>
    </row>
    <row r="139" spans="2:2" ht="15.75" x14ac:dyDescent="0.25">
      <c r="B139" s="10" t="s">
        <v>930</v>
      </c>
    </row>
    <row r="140" spans="2:2" ht="15.75" x14ac:dyDescent="0.25">
      <c r="B140" s="19" t="s">
        <v>931</v>
      </c>
    </row>
    <row r="141" spans="2:2" ht="15.75" x14ac:dyDescent="0.25">
      <c r="B141" s="10" t="s">
        <v>932</v>
      </c>
    </row>
    <row r="142" spans="2:2" ht="15.75" x14ac:dyDescent="0.25">
      <c r="B142" s="19" t="s">
        <v>933</v>
      </c>
    </row>
    <row r="143" spans="2:2" ht="15.75" x14ac:dyDescent="0.25">
      <c r="B143" s="10" t="s">
        <v>934</v>
      </c>
    </row>
    <row r="144" spans="2:2" ht="15.75" x14ac:dyDescent="0.25">
      <c r="B144" s="19" t="s">
        <v>935</v>
      </c>
    </row>
    <row r="145" spans="2:2" ht="15.75" x14ac:dyDescent="0.25">
      <c r="B145" s="10" t="s">
        <v>936</v>
      </c>
    </row>
    <row r="146" spans="2:2" ht="15.75" x14ac:dyDescent="0.25">
      <c r="B146" s="19" t="s">
        <v>793</v>
      </c>
    </row>
    <row r="147" spans="2:2" ht="15.75" x14ac:dyDescent="0.25">
      <c r="B147" s="10" t="s">
        <v>937</v>
      </c>
    </row>
    <row r="148" spans="2:2" ht="15.75" x14ac:dyDescent="0.25">
      <c r="B148" s="19" t="s">
        <v>938</v>
      </c>
    </row>
    <row r="149" spans="2:2" ht="15.75" x14ac:dyDescent="0.25">
      <c r="B149" s="10" t="s">
        <v>939</v>
      </c>
    </row>
    <row r="150" spans="2:2" ht="15.75" x14ac:dyDescent="0.25">
      <c r="B150" s="19" t="s">
        <v>796</v>
      </c>
    </row>
    <row r="151" spans="2:2" ht="15.75" x14ac:dyDescent="0.25">
      <c r="B151" s="10" t="s">
        <v>940</v>
      </c>
    </row>
    <row r="152" spans="2:2" ht="15.75" x14ac:dyDescent="0.25">
      <c r="B152" s="19" t="s">
        <v>941</v>
      </c>
    </row>
    <row r="153" spans="2:2" ht="15.75" x14ac:dyDescent="0.25">
      <c r="B153" s="10" t="s">
        <v>799</v>
      </c>
    </row>
    <row r="154" spans="2:2" ht="15.75" x14ac:dyDescent="0.25">
      <c r="B154" s="19" t="s">
        <v>942</v>
      </c>
    </row>
    <row r="155" spans="2:2" ht="15.75" x14ac:dyDescent="0.25">
      <c r="B155" s="10" t="s">
        <v>943</v>
      </c>
    </row>
    <row r="156" spans="2:2" ht="15.75" x14ac:dyDescent="0.25">
      <c r="B156" s="19" t="s">
        <v>944</v>
      </c>
    </row>
    <row r="157" spans="2:2" ht="15.75" x14ac:dyDescent="0.25">
      <c r="B157" s="10" t="s">
        <v>945</v>
      </c>
    </row>
    <row r="158" spans="2:2" ht="15.75" x14ac:dyDescent="0.25">
      <c r="B158" s="19" t="s">
        <v>946</v>
      </c>
    </row>
    <row r="159" spans="2:2" ht="15.75" x14ac:dyDescent="0.25">
      <c r="B159" s="10" t="s">
        <v>947</v>
      </c>
    </row>
    <row r="160" spans="2:2" ht="15.75" x14ac:dyDescent="0.25">
      <c r="B160" s="19" t="s">
        <v>948</v>
      </c>
    </row>
    <row r="161" spans="2:2" ht="15.75" x14ac:dyDescent="0.25">
      <c r="B161" s="10" t="s">
        <v>949</v>
      </c>
    </row>
    <row r="162" spans="2:2" ht="15.75" x14ac:dyDescent="0.25">
      <c r="B162" s="19" t="s">
        <v>950</v>
      </c>
    </row>
    <row r="163" spans="2:2" ht="15.75" x14ac:dyDescent="0.25">
      <c r="B163" s="10" t="s">
        <v>951</v>
      </c>
    </row>
    <row r="164" spans="2:2" ht="15.75" x14ac:dyDescent="0.25">
      <c r="B164" s="19" t="s">
        <v>952</v>
      </c>
    </row>
    <row r="165" spans="2:2" ht="15.75" x14ac:dyDescent="0.25">
      <c r="B165" s="10" t="s">
        <v>802</v>
      </c>
    </row>
    <row r="166" spans="2:2" ht="15.75" x14ac:dyDescent="0.25">
      <c r="B166" s="19" t="s">
        <v>953</v>
      </c>
    </row>
    <row r="167" spans="2:2" ht="15.75" x14ac:dyDescent="0.25">
      <c r="B167" s="10" t="s">
        <v>954</v>
      </c>
    </row>
    <row r="168" spans="2:2" ht="15.75" x14ac:dyDescent="0.25">
      <c r="B168" s="19" t="s">
        <v>955</v>
      </c>
    </row>
    <row r="169" spans="2:2" ht="15.75" x14ac:dyDescent="0.25">
      <c r="B169" s="10" t="s">
        <v>956</v>
      </c>
    </row>
    <row r="170" spans="2:2" ht="15.75" x14ac:dyDescent="0.25">
      <c r="B170" s="19" t="s">
        <v>957</v>
      </c>
    </row>
    <row r="171" spans="2:2" ht="15.75" x14ac:dyDescent="0.25">
      <c r="B171" s="10" t="s">
        <v>805</v>
      </c>
    </row>
    <row r="172" spans="2:2" ht="15.75" x14ac:dyDescent="0.25">
      <c r="B172" s="19" t="s">
        <v>958</v>
      </c>
    </row>
    <row r="173" spans="2:2" ht="15.75" x14ac:dyDescent="0.25">
      <c r="B173" s="10" t="s">
        <v>808</v>
      </c>
    </row>
    <row r="174" spans="2:2" ht="15.75" x14ac:dyDescent="0.25">
      <c r="B174" s="19" t="s">
        <v>959</v>
      </c>
    </row>
    <row r="175" spans="2:2" ht="15.75" x14ac:dyDescent="0.25">
      <c r="B175" s="10" t="s">
        <v>960</v>
      </c>
    </row>
    <row r="176" spans="2:2" ht="15.75" x14ac:dyDescent="0.25">
      <c r="B176" s="19" t="s">
        <v>961</v>
      </c>
    </row>
    <row r="177" spans="2:2" ht="15.75" x14ac:dyDescent="0.25">
      <c r="B177" s="10" t="s">
        <v>962</v>
      </c>
    </row>
    <row r="178" spans="2:2" ht="15.75" x14ac:dyDescent="0.25">
      <c r="B178" s="19" t="s">
        <v>963</v>
      </c>
    </row>
    <row r="179" spans="2:2" ht="15.75" x14ac:dyDescent="0.25">
      <c r="B179" s="10" t="s">
        <v>964</v>
      </c>
    </row>
    <row r="180" spans="2:2" ht="15.75" x14ac:dyDescent="0.25">
      <c r="B180" s="19" t="s">
        <v>965</v>
      </c>
    </row>
    <row r="181" spans="2:2" ht="15.75" x14ac:dyDescent="0.25">
      <c r="B181" s="10" t="s">
        <v>966</v>
      </c>
    </row>
    <row r="182" spans="2:2" ht="15.75" x14ac:dyDescent="0.25">
      <c r="B182" s="19" t="s">
        <v>811</v>
      </c>
    </row>
    <row r="183" spans="2:2" ht="15.75" x14ac:dyDescent="0.25">
      <c r="B183" s="10" t="s">
        <v>967</v>
      </c>
    </row>
    <row r="184" spans="2:2" ht="15.75" x14ac:dyDescent="0.25">
      <c r="B184" s="19" t="s">
        <v>968</v>
      </c>
    </row>
    <row r="185" spans="2:2" ht="15.75" x14ac:dyDescent="0.25">
      <c r="B185" s="10" t="s">
        <v>969</v>
      </c>
    </row>
    <row r="186" spans="2:2" ht="15.75" x14ac:dyDescent="0.25">
      <c r="B186" s="19" t="s">
        <v>970</v>
      </c>
    </row>
    <row r="187" spans="2:2" ht="15.75" x14ac:dyDescent="0.25">
      <c r="B187" s="10" t="s">
        <v>813</v>
      </c>
    </row>
    <row r="188" spans="2:2" ht="15.75" x14ac:dyDescent="0.25">
      <c r="B188" s="19" t="s">
        <v>816</v>
      </c>
    </row>
    <row r="189" spans="2:2" ht="15.75" x14ac:dyDescent="0.25">
      <c r="B189" s="10" t="s">
        <v>971</v>
      </c>
    </row>
    <row r="190" spans="2:2" ht="15.75" x14ac:dyDescent="0.25">
      <c r="B190" s="19" t="s">
        <v>972</v>
      </c>
    </row>
    <row r="191" spans="2:2" ht="15.75" x14ac:dyDescent="0.25">
      <c r="B191" s="10" t="s">
        <v>973</v>
      </c>
    </row>
    <row r="192" spans="2:2" ht="15.75" x14ac:dyDescent="0.25">
      <c r="B192" s="19" t="s">
        <v>974</v>
      </c>
    </row>
    <row r="193" spans="2:2" ht="15.75" x14ac:dyDescent="0.25">
      <c r="B193" s="10" t="s">
        <v>975</v>
      </c>
    </row>
    <row r="194" spans="2:2" ht="15.75" x14ac:dyDescent="0.25">
      <c r="B194" s="19" t="s">
        <v>976</v>
      </c>
    </row>
    <row r="195" spans="2:2" ht="15.75" x14ac:dyDescent="0.25">
      <c r="B195" s="10" t="s">
        <v>977</v>
      </c>
    </row>
    <row r="196" spans="2:2" ht="15.75" x14ac:dyDescent="0.25">
      <c r="B196" s="19" t="s">
        <v>978</v>
      </c>
    </row>
    <row r="197" spans="2:2" ht="15.75" x14ac:dyDescent="0.25">
      <c r="B197" s="10" t="s">
        <v>979</v>
      </c>
    </row>
    <row r="198" spans="2:2" ht="15.75" x14ac:dyDescent="0.25">
      <c r="B198" s="19" t="s">
        <v>818</v>
      </c>
    </row>
    <row r="199" spans="2:2" ht="15.75" x14ac:dyDescent="0.25">
      <c r="B199" s="10" t="s">
        <v>980</v>
      </c>
    </row>
    <row r="200" spans="2:2" ht="15.75" x14ac:dyDescent="0.25">
      <c r="B200" s="19" t="s">
        <v>981</v>
      </c>
    </row>
    <row r="201" spans="2:2" ht="15.75" x14ac:dyDescent="0.25">
      <c r="B201" s="10" t="s">
        <v>982</v>
      </c>
    </row>
    <row r="202" spans="2:2" ht="15.75" x14ac:dyDescent="0.25">
      <c r="B202" s="19" t="s">
        <v>821</v>
      </c>
    </row>
    <row r="203" spans="2:2" ht="15.75" x14ac:dyDescent="0.25">
      <c r="B203" s="10" t="s">
        <v>983</v>
      </c>
    </row>
    <row r="204" spans="2:2" ht="15.75" x14ac:dyDescent="0.25">
      <c r="B204" s="19" t="s">
        <v>984</v>
      </c>
    </row>
    <row r="205" spans="2:2" ht="15.75" x14ac:dyDescent="0.25">
      <c r="B205" s="10" t="s">
        <v>985</v>
      </c>
    </row>
    <row r="206" spans="2:2" ht="15.75" x14ac:dyDescent="0.25">
      <c r="B206" s="19" t="s">
        <v>986</v>
      </c>
    </row>
    <row r="207" spans="2:2" ht="15.75" x14ac:dyDescent="0.25">
      <c r="B207" s="10" t="s">
        <v>987</v>
      </c>
    </row>
    <row r="208" spans="2:2" ht="15.75" x14ac:dyDescent="0.25">
      <c r="B208" s="19" t="s">
        <v>988</v>
      </c>
    </row>
    <row r="209" spans="2:2" ht="15.75" x14ac:dyDescent="0.25">
      <c r="B209" s="10" t="s">
        <v>989</v>
      </c>
    </row>
    <row r="210" spans="2:2" ht="15.75" x14ac:dyDescent="0.25">
      <c r="B210" s="19" t="s">
        <v>823</v>
      </c>
    </row>
    <row r="211" spans="2:2" ht="15.75" x14ac:dyDescent="0.25">
      <c r="B211" s="10" t="s">
        <v>990</v>
      </c>
    </row>
    <row r="212" spans="2:2" ht="15.75" x14ac:dyDescent="0.25">
      <c r="B212" s="19" t="s">
        <v>991</v>
      </c>
    </row>
    <row r="213" spans="2:2" ht="15.75" x14ac:dyDescent="0.25">
      <c r="B213" s="10" t="s">
        <v>992</v>
      </c>
    </row>
    <row r="214" spans="2:2" ht="15.75" x14ac:dyDescent="0.25">
      <c r="B214" s="19" t="s">
        <v>993</v>
      </c>
    </row>
    <row r="215" spans="2:2" ht="15.75" x14ac:dyDescent="0.25">
      <c r="B215" s="10" t="s">
        <v>994</v>
      </c>
    </row>
    <row r="216" spans="2:2" ht="15.75" x14ac:dyDescent="0.25">
      <c r="B216" s="19" t="s">
        <v>995</v>
      </c>
    </row>
    <row r="217" spans="2:2" ht="15.75" x14ac:dyDescent="0.25">
      <c r="B217" s="10" t="s">
        <v>996</v>
      </c>
    </row>
    <row r="218" spans="2:2" ht="15.75" x14ac:dyDescent="0.25">
      <c r="B218" s="19" t="s">
        <v>997</v>
      </c>
    </row>
    <row r="219" spans="2:2" ht="15.75" x14ac:dyDescent="0.25">
      <c r="B219" s="10" t="s">
        <v>998</v>
      </c>
    </row>
    <row r="220" spans="2:2" ht="15.75" x14ac:dyDescent="0.25">
      <c r="B220" s="19" t="s">
        <v>999</v>
      </c>
    </row>
    <row r="221" spans="2:2" ht="15.75" x14ac:dyDescent="0.25">
      <c r="B221" s="10" t="s">
        <v>1000</v>
      </c>
    </row>
    <row r="222" spans="2:2" ht="15.75" x14ac:dyDescent="0.25">
      <c r="B222" s="19" t="s">
        <v>1001</v>
      </c>
    </row>
    <row r="223" spans="2:2" ht="15.75" x14ac:dyDescent="0.25">
      <c r="B223" s="10" t="s">
        <v>1002</v>
      </c>
    </row>
    <row r="224" spans="2:2" ht="15.75" x14ac:dyDescent="0.25">
      <c r="B224" s="19" t="s">
        <v>1003</v>
      </c>
    </row>
    <row r="225" spans="2:2" ht="15.75" x14ac:dyDescent="0.25">
      <c r="B225" s="10" t="s">
        <v>1004</v>
      </c>
    </row>
    <row r="226" spans="2:2" ht="15.75" x14ac:dyDescent="0.25">
      <c r="B226" s="19" t="s">
        <v>1005</v>
      </c>
    </row>
    <row r="227" spans="2:2" ht="15.75" x14ac:dyDescent="0.25">
      <c r="B227" s="10" t="s">
        <v>1006</v>
      </c>
    </row>
    <row r="228" spans="2:2" ht="15.75" x14ac:dyDescent="0.25">
      <c r="B228" s="19" t="s">
        <v>1007</v>
      </c>
    </row>
    <row r="229" spans="2:2" ht="15.75" x14ac:dyDescent="0.25">
      <c r="B229" s="10" t="s">
        <v>826</v>
      </c>
    </row>
    <row r="230" spans="2:2" ht="15.75" x14ac:dyDescent="0.25">
      <c r="B230" s="19" t="s">
        <v>1008</v>
      </c>
    </row>
    <row r="231" spans="2:2" ht="15.75" x14ac:dyDescent="0.25">
      <c r="B231" s="10" t="s">
        <v>829</v>
      </c>
    </row>
    <row r="232" spans="2:2" ht="15.75" x14ac:dyDescent="0.25">
      <c r="B232" s="19" t="s">
        <v>1009</v>
      </c>
    </row>
    <row r="233" spans="2:2" ht="15.75" x14ac:dyDescent="0.25">
      <c r="B233" s="10" t="s">
        <v>832</v>
      </c>
    </row>
    <row r="234" spans="2:2" ht="15.75" x14ac:dyDescent="0.25">
      <c r="B234" s="19" t="s">
        <v>1010</v>
      </c>
    </row>
    <row r="235" spans="2:2" ht="15.75" x14ac:dyDescent="0.25">
      <c r="B235" s="10" t="s">
        <v>1011</v>
      </c>
    </row>
    <row r="236" spans="2:2" ht="15.75" x14ac:dyDescent="0.25">
      <c r="B236" s="19" t="s">
        <v>1012</v>
      </c>
    </row>
    <row r="237" spans="2:2" ht="15.75" x14ac:dyDescent="0.25">
      <c r="B237" s="10" t="s">
        <v>1013</v>
      </c>
    </row>
    <row r="238" spans="2:2" ht="15.75" x14ac:dyDescent="0.25">
      <c r="B238" s="19" t="s">
        <v>1014</v>
      </c>
    </row>
    <row r="239" spans="2:2" ht="15.75" x14ac:dyDescent="0.25">
      <c r="B239" s="10" t="s">
        <v>1015</v>
      </c>
    </row>
    <row r="240" spans="2:2" ht="15.75" x14ac:dyDescent="0.25">
      <c r="B240" s="19" t="s">
        <v>1016</v>
      </c>
    </row>
    <row r="241" spans="2:2" ht="15.75" x14ac:dyDescent="0.25">
      <c r="B241" s="10" t="s">
        <v>1017</v>
      </c>
    </row>
    <row r="242" spans="2:2" ht="15.75" x14ac:dyDescent="0.25">
      <c r="B242" s="19" t="s">
        <v>1018</v>
      </c>
    </row>
    <row r="243" spans="2:2" ht="15.75" x14ac:dyDescent="0.25">
      <c r="B243" s="10" t="s">
        <v>1019</v>
      </c>
    </row>
    <row r="244" spans="2:2" ht="15.75" x14ac:dyDescent="0.25">
      <c r="B244" s="19" t="s">
        <v>1020</v>
      </c>
    </row>
    <row r="245" spans="2:2" ht="15.75" x14ac:dyDescent="0.25">
      <c r="B245" s="10" t="s">
        <v>1021</v>
      </c>
    </row>
    <row r="246" spans="2:2" ht="15.75" x14ac:dyDescent="0.25">
      <c r="B246" s="19" t="s">
        <v>1022</v>
      </c>
    </row>
    <row r="247" spans="2:2" ht="15.75" x14ac:dyDescent="0.25">
      <c r="B247" s="10" t="s">
        <v>1023</v>
      </c>
    </row>
    <row r="248" spans="2:2" ht="15.75" x14ac:dyDescent="0.25">
      <c r="B248" s="19" t="s">
        <v>1024</v>
      </c>
    </row>
    <row r="249" spans="2:2" ht="15.75" x14ac:dyDescent="0.25">
      <c r="B249" s="10" t="s">
        <v>1025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A2A1-B24B-48A2-A88B-7B4EEFEF1A3D}">
  <sheetPr codeName="Feuil8"/>
  <dimension ref="A1:L88"/>
  <sheetViews>
    <sheetView zoomScale="110" zoomScaleNormal="110" workbookViewId="0">
      <selection activeCell="H23" sqref="H23"/>
    </sheetView>
  </sheetViews>
  <sheetFormatPr baseColWidth="10" defaultColWidth="11.7109375" defaultRowHeight="15" x14ac:dyDescent="0.25"/>
  <cols>
    <col min="1" max="1" width="4.7109375" customWidth="1"/>
    <col min="2" max="2" width="12.7109375" bestFit="1" customWidth="1"/>
    <col min="3" max="3" width="13" bestFit="1" customWidth="1"/>
    <col min="4" max="4" width="31.28515625" bestFit="1" customWidth="1"/>
    <col min="5" max="5" width="28.7109375" customWidth="1"/>
    <col min="6" max="6" width="28" customWidth="1"/>
    <col min="7" max="7" width="5.42578125" customWidth="1"/>
    <col min="8" max="8" width="6.28515625" bestFit="1" customWidth="1"/>
    <col min="9" max="9" width="12.7109375" bestFit="1" customWidth="1"/>
    <col min="10" max="10" width="32.42578125" bestFit="1" customWidth="1"/>
    <col min="11" max="11" width="28.140625" customWidth="1"/>
    <col min="12" max="12" width="28.7109375" customWidth="1"/>
  </cols>
  <sheetData>
    <row r="1" spans="1:12" ht="24" x14ac:dyDescent="0.4">
      <c r="A1" s="38" t="s">
        <v>1026</v>
      </c>
      <c r="B1" s="39"/>
      <c r="C1" s="39"/>
      <c r="D1" s="39"/>
      <c r="E1" s="39"/>
      <c r="F1" s="39"/>
      <c r="G1" s="39"/>
      <c r="H1" s="39"/>
      <c r="I1" s="40"/>
      <c r="J1" s="40"/>
      <c r="K1" s="40"/>
    </row>
    <row r="2" spans="1:12" ht="24" x14ac:dyDescent="0.4">
      <c r="A2" s="38" t="s">
        <v>1027</v>
      </c>
      <c r="B2" s="36"/>
      <c r="C2" s="36"/>
      <c r="D2" s="36"/>
      <c r="E2" s="34"/>
      <c r="F2" s="34"/>
      <c r="G2" s="34"/>
      <c r="H2" s="34"/>
      <c r="I2" s="35"/>
      <c r="J2" s="35"/>
      <c r="K2" s="35"/>
      <c r="L2" s="35"/>
    </row>
    <row r="3" spans="1:12" ht="24.75" thickBot="1" x14ac:dyDescent="0.45">
      <c r="A3" s="41"/>
      <c r="E3" s="35"/>
      <c r="F3" s="35"/>
      <c r="G3" s="35"/>
      <c r="H3" s="35"/>
      <c r="I3" s="35"/>
      <c r="J3" s="35"/>
      <c r="K3" s="35"/>
      <c r="L3" s="35"/>
    </row>
    <row r="4" spans="1:12" ht="21" x14ac:dyDescent="0.35">
      <c r="B4" s="42"/>
      <c r="C4" s="43"/>
      <c r="D4" s="60" t="s">
        <v>1028</v>
      </c>
      <c r="E4" s="60"/>
      <c r="F4" s="61"/>
      <c r="H4" s="42"/>
      <c r="I4" s="43"/>
      <c r="J4" s="60" t="s">
        <v>1028</v>
      </c>
      <c r="K4" s="60"/>
      <c r="L4" s="61"/>
    </row>
    <row r="5" spans="1:12" ht="21" x14ac:dyDescent="0.35">
      <c r="B5" s="62" t="s">
        <v>1029</v>
      </c>
      <c r="C5" s="63"/>
      <c r="D5" s="31" t="s">
        <v>739</v>
      </c>
      <c r="E5" s="32" t="s">
        <v>740</v>
      </c>
      <c r="F5" s="44" t="s">
        <v>1030</v>
      </c>
      <c r="H5" s="62" t="s">
        <v>1031</v>
      </c>
      <c r="I5" s="63"/>
      <c r="J5" s="31" t="s">
        <v>739</v>
      </c>
      <c r="K5" s="32" t="s">
        <v>740</v>
      </c>
      <c r="L5" s="44" t="s">
        <v>1030</v>
      </c>
    </row>
    <row r="6" spans="1:12" ht="30" x14ac:dyDescent="0.25">
      <c r="B6" s="57" t="s">
        <v>1032</v>
      </c>
      <c r="C6" s="26" t="s">
        <v>1033</v>
      </c>
      <c r="D6" s="30" t="s">
        <v>1034</v>
      </c>
      <c r="E6" s="33" t="s">
        <v>1035</v>
      </c>
      <c r="F6" s="45" t="s">
        <v>1036</v>
      </c>
      <c r="H6" s="57" t="s">
        <v>1032</v>
      </c>
      <c r="I6" s="26" t="s">
        <v>1033</v>
      </c>
      <c r="J6" s="30" t="s">
        <v>1034</v>
      </c>
      <c r="K6" s="33" t="s">
        <v>1035</v>
      </c>
      <c r="L6" s="45" t="s">
        <v>1036</v>
      </c>
    </row>
    <row r="7" spans="1:12" x14ac:dyDescent="0.25">
      <c r="B7" s="58"/>
      <c r="C7" s="25">
        <v>45614</v>
      </c>
      <c r="D7" s="29" t="s">
        <v>1037</v>
      </c>
      <c r="E7" s="28" t="s">
        <v>1038</v>
      </c>
      <c r="F7" s="46" t="s">
        <v>1039</v>
      </c>
      <c r="H7" s="58"/>
      <c r="I7" s="25">
        <v>45614</v>
      </c>
      <c r="J7" s="37" t="s">
        <v>1040</v>
      </c>
      <c r="K7" s="28" t="s">
        <v>1038</v>
      </c>
      <c r="L7" s="46" t="s">
        <v>1039</v>
      </c>
    </row>
    <row r="8" spans="1:12" ht="30" x14ac:dyDescent="0.25">
      <c r="B8" s="58"/>
      <c r="C8" s="27" t="s">
        <v>1041</v>
      </c>
      <c r="D8" s="30" t="s">
        <v>1042</v>
      </c>
      <c r="E8" s="33" t="s">
        <v>1036</v>
      </c>
      <c r="F8" s="45" t="s">
        <v>1036</v>
      </c>
      <c r="H8" s="58"/>
      <c r="I8" s="27" t="s">
        <v>1041</v>
      </c>
      <c r="J8" s="30" t="s">
        <v>1043</v>
      </c>
      <c r="K8" s="33" t="s">
        <v>1036</v>
      </c>
      <c r="L8" s="45" t="s">
        <v>1036</v>
      </c>
    </row>
    <row r="9" spans="1:12" x14ac:dyDescent="0.25">
      <c r="B9" s="58"/>
      <c r="C9" s="25">
        <v>45621</v>
      </c>
      <c r="D9" s="29" t="s">
        <v>1044</v>
      </c>
      <c r="E9" s="23" t="s">
        <v>1039</v>
      </c>
      <c r="F9" s="47" t="s">
        <v>1045</v>
      </c>
      <c r="H9" s="58"/>
      <c r="I9" s="25">
        <v>45621</v>
      </c>
      <c r="J9" s="29" t="s">
        <v>1045</v>
      </c>
      <c r="K9" s="23" t="s">
        <v>1039</v>
      </c>
      <c r="L9" s="47" t="s">
        <v>1045</v>
      </c>
    </row>
    <row r="10" spans="1:12" ht="30" x14ac:dyDescent="0.25">
      <c r="B10" s="58"/>
      <c r="C10" s="27" t="s">
        <v>1046</v>
      </c>
      <c r="D10" s="24" t="s">
        <v>1047</v>
      </c>
      <c r="E10" s="33" t="s">
        <v>1036</v>
      </c>
      <c r="F10" s="46"/>
      <c r="H10" s="58"/>
      <c r="I10" s="27" t="s">
        <v>1046</v>
      </c>
      <c r="J10" s="24" t="s">
        <v>1048</v>
      </c>
      <c r="K10" s="33" t="s">
        <v>1036</v>
      </c>
      <c r="L10" s="45" t="s">
        <v>1049</v>
      </c>
    </row>
    <row r="11" spans="1:12" x14ac:dyDescent="0.25">
      <c r="B11" s="58"/>
      <c r="C11" s="27">
        <v>45628</v>
      </c>
      <c r="D11" s="24" t="s">
        <v>1039</v>
      </c>
      <c r="E11" s="28" t="s">
        <v>1045</v>
      </c>
      <c r="F11" s="46"/>
      <c r="H11" s="58"/>
      <c r="I11" s="27">
        <v>45628</v>
      </c>
      <c r="J11" s="29" t="s">
        <v>1045</v>
      </c>
      <c r="K11" s="28" t="s">
        <v>1045</v>
      </c>
      <c r="L11" s="46" t="s">
        <v>1039</v>
      </c>
    </row>
    <row r="12" spans="1:12" x14ac:dyDescent="0.25">
      <c r="B12" s="58"/>
      <c r="C12" s="27" t="s">
        <v>1050</v>
      </c>
      <c r="D12" s="24" t="s">
        <v>1051</v>
      </c>
      <c r="E12" s="23" t="s">
        <v>1052</v>
      </c>
      <c r="F12" s="46"/>
      <c r="H12" s="58"/>
      <c r="I12" s="27" t="s">
        <v>1050</v>
      </c>
      <c r="J12" s="24" t="s">
        <v>1053</v>
      </c>
      <c r="K12" s="23" t="s">
        <v>1054</v>
      </c>
      <c r="L12" s="46" t="s">
        <v>1054</v>
      </c>
    </row>
    <row r="13" spans="1:12" x14ac:dyDescent="0.25">
      <c r="B13" s="58"/>
      <c r="C13" s="25">
        <v>45635</v>
      </c>
      <c r="D13" s="29" t="s">
        <v>1055</v>
      </c>
      <c r="E13" s="23" t="s">
        <v>1039</v>
      </c>
      <c r="F13" s="47" t="s">
        <v>1056</v>
      </c>
      <c r="H13" s="58"/>
      <c r="I13" s="25">
        <v>45635</v>
      </c>
      <c r="J13" s="29" t="s">
        <v>1057</v>
      </c>
      <c r="K13" s="28" t="s">
        <v>1057</v>
      </c>
      <c r="L13" s="47" t="s">
        <v>1057</v>
      </c>
    </row>
    <row r="14" spans="1:12" x14ac:dyDescent="0.25">
      <c r="B14" s="58"/>
      <c r="C14" s="27" t="s">
        <v>1058</v>
      </c>
      <c r="D14" s="24" t="s">
        <v>1052</v>
      </c>
      <c r="E14" s="23" t="s">
        <v>1052</v>
      </c>
      <c r="F14" s="46"/>
      <c r="H14" s="58"/>
      <c r="I14" s="27" t="s">
        <v>1058</v>
      </c>
      <c r="J14" s="24" t="s">
        <v>1052</v>
      </c>
      <c r="K14" s="23" t="s">
        <v>1052</v>
      </c>
      <c r="L14" s="46" t="s">
        <v>1052</v>
      </c>
    </row>
    <row r="15" spans="1:12" x14ac:dyDescent="0.25">
      <c r="B15" s="58"/>
      <c r="C15" s="27">
        <v>45642</v>
      </c>
      <c r="D15" s="24" t="s">
        <v>1039</v>
      </c>
      <c r="E15" s="23" t="s">
        <v>1039</v>
      </c>
      <c r="F15" s="46"/>
      <c r="H15" s="58"/>
      <c r="I15" s="27">
        <v>45642</v>
      </c>
      <c r="J15" s="24" t="s">
        <v>1039</v>
      </c>
      <c r="K15" s="23" t="s">
        <v>1039</v>
      </c>
      <c r="L15" s="46" t="s">
        <v>1039</v>
      </c>
    </row>
    <row r="16" spans="1:12" x14ac:dyDescent="0.25">
      <c r="B16" s="58"/>
      <c r="C16" s="27" t="s">
        <v>1059</v>
      </c>
      <c r="D16" s="24" t="s">
        <v>1052</v>
      </c>
      <c r="E16" s="23" t="s">
        <v>1052</v>
      </c>
      <c r="F16" s="46"/>
      <c r="H16" s="58"/>
      <c r="I16" s="27" t="s">
        <v>1059</v>
      </c>
      <c r="J16" s="24" t="s">
        <v>1052</v>
      </c>
      <c r="K16" s="23" t="s">
        <v>1052</v>
      </c>
      <c r="L16" s="46" t="s">
        <v>1052</v>
      </c>
    </row>
    <row r="17" spans="2:12" ht="15.75" thickBot="1" x14ac:dyDescent="0.3">
      <c r="B17" s="59"/>
      <c r="C17" s="48">
        <v>45663</v>
      </c>
      <c r="D17" s="49" t="s">
        <v>1056</v>
      </c>
      <c r="E17" s="50" t="s">
        <v>1056</v>
      </c>
      <c r="F17" s="51"/>
      <c r="H17" s="59"/>
      <c r="I17" s="48">
        <v>45663</v>
      </c>
      <c r="J17" s="49" t="s">
        <v>1056</v>
      </c>
      <c r="K17" s="50" t="s">
        <v>1056</v>
      </c>
      <c r="L17" s="52" t="s">
        <v>1056</v>
      </c>
    </row>
    <row r="18" spans="2:12" x14ac:dyDescent="0.25">
      <c r="C18" s="22"/>
      <c r="E18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85" spans="1:1" x14ac:dyDescent="0.25">
      <c r="A85" s="5"/>
    </row>
    <row r="87" spans="1:1" x14ac:dyDescent="0.25">
      <c r="A87" s="23"/>
    </row>
    <row r="88" spans="1:1" x14ac:dyDescent="0.25">
      <c r="A88" s="23"/>
    </row>
  </sheetData>
  <mergeCells count="6">
    <mergeCell ref="B6:B17"/>
    <mergeCell ref="D4:F4"/>
    <mergeCell ref="B5:C5"/>
    <mergeCell ref="J4:L4"/>
    <mergeCell ref="H5:I5"/>
    <mergeCell ref="H6:H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t1_ML_2310</vt:lpstr>
      <vt:lpstr>t2_ML_0411</vt:lpstr>
      <vt:lpstr>t3_ML_1311</vt:lpstr>
      <vt:lpstr>t4_ML_1811</vt:lpstr>
      <vt:lpstr>t5_ML_2511</vt:lpstr>
      <vt:lpstr>ml_spé</vt:lpstr>
      <vt:lpstr>t6_ML_0212</vt:lpstr>
      <vt:lpstr>t1_FR_0411</vt:lpstr>
      <vt:lpstr>t2_FR_1811</vt:lpstr>
      <vt:lpstr>t3_FR_2511</vt:lpstr>
      <vt:lpstr>t4_FR_0212</vt:lpstr>
      <vt:lpstr>der_t1_2511</vt:lpstr>
      <vt:lpstr>der_t2_0212</vt:lpstr>
      <vt:lpstr>liste_ml</vt:lpstr>
      <vt:lpstr>liste_gen</vt:lpstr>
      <vt:lpstr>liste_Der</vt:lpstr>
      <vt:lpstr>visu</vt:lpstr>
      <vt:lpstr>proj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Hamilton ARAUJO</dc:creator>
  <cp:keywords/>
  <dc:description/>
  <cp:lastModifiedBy>Hamilton ARAUJO</cp:lastModifiedBy>
  <cp:revision/>
  <dcterms:created xsi:type="dcterms:W3CDTF">2024-11-13T13:41:46Z</dcterms:created>
  <dcterms:modified xsi:type="dcterms:W3CDTF">2024-12-04T11:48:33Z</dcterms:modified>
  <cp:category/>
  <cp:contentStatus/>
</cp:coreProperties>
</file>