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амлет\Desktop\шифр\5Lab\"/>
    </mc:Choice>
  </mc:AlternateContent>
  <xr:revisionPtr revIDLastSave="0" documentId="13_ncr:1_{E6491E57-ABF1-4550-9172-1E71C18741BB}" xr6:coauthVersionLast="47" xr6:coauthVersionMax="47" xr10:uidLastSave="{00000000-0000-0000-0000-000000000000}"/>
  <bookViews>
    <workbookView xWindow="-108" yWindow="-108" windowWidth="23256" windowHeight="12576" xr2:uid="{BC72ED59-5DF7-4E04-AC2D-83703B6B497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" i="1" l="1"/>
  <c r="Y24" i="1" s="1"/>
  <c r="W23" i="1"/>
  <c r="Y23" i="1" s="1"/>
  <c r="Y20" i="1"/>
  <c r="W20" i="1"/>
  <c r="W19" i="1"/>
  <c r="Y19" i="1" s="1"/>
  <c r="W16" i="1"/>
  <c r="Y16" i="1" s="1"/>
  <c r="U29" i="1" s="1"/>
  <c r="W13" i="1"/>
  <c r="Y13" i="1" s="1"/>
  <c r="U28" i="1" s="1"/>
  <c r="R13" i="1"/>
  <c r="N28" i="1" s="1"/>
  <c r="P13" i="1"/>
  <c r="U30" i="1" l="1"/>
  <c r="U31" i="1"/>
  <c r="P24" i="1"/>
  <c r="R24" i="1" s="1"/>
  <c r="P20" i="1"/>
  <c r="R20" i="1" s="1"/>
  <c r="P23" i="1"/>
  <c r="R23" i="1" s="1"/>
  <c r="P16" i="1"/>
  <c r="R16" i="1" s="1"/>
  <c r="N29" i="1" s="1"/>
  <c r="P19" i="1"/>
  <c r="R19" i="1" s="1"/>
  <c r="N30" i="1" s="1"/>
  <c r="U34" i="1" l="1"/>
  <c r="U35" i="1"/>
  <c r="N31" i="1"/>
  <c r="N34" i="1" s="1"/>
  <c r="U36" i="1" l="1"/>
  <c r="N35" i="1"/>
  <c r="N36" i="1" s="1"/>
</calcChain>
</file>

<file path=xl/sharedStrings.xml><?xml version="1.0" encoding="utf-8"?>
<sst xmlns="http://schemas.openxmlformats.org/spreadsheetml/2006/main" count="126" uniqueCount="48">
  <si>
    <t>Окно</t>
  </si>
  <si>
    <t>1,5м</t>
  </si>
  <si>
    <t>2,2м</t>
  </si>
  <si>
    <t>Дверь</t>
  </si>
  <si>
    <t>Fчг(Гц)</t>
  </si>
  <si>
    <t>Конфигурация, состав и размеры комнаты, объектов</t>
  </si>
  <si>
    <t>А</t>
  </si>
  <si>
    <t>Б</t>
  </si>
  <si>
    <t>В</t>
  </si>
  <si>
    <t>Г</t>
  </si>
  <si>
    <t>1.</t>
  </si>
  <si>
    <t>Ограждение А</t>
  </si>
  <si>
    <t>Объект</t>
  </si>
  <si>
    <t>Высота, м</t>
  </si>
  <si>
    <t>Длина, м</t>
  </si>
  <si>
    <t>К об</t>
  </si>
  <si>
    <t>S об</t>
  </si>
  <si>
    <t>R об</t>
  </si>
  <si>
    <t>Стена</t>
  </si>
  <si>
    <t>Ограждение В</t>
  </si>
  <si>
    <t>Ограждение Б</t>
  </si>
  <si>
    <t>Ограждение Г</t>
  </si>
  <si>
    <t>3.</t>
  </si>
  <si>
    <t>Подготовка таб.2 для определения R ограждений</t>
  </si>
  <si>
    <t>Ограждение</t>
  </si>
  <si>
    <t>R ограждения</t>
  </si>
  <si>
    <t>4.</t>
  </si>
  <si>
    <t>R помещения</t>
  </si>
  <si>
    <t>Текущий (R тек)</t>
  </si>
  <si>
    <t>Требуемый (R треб)</t>
  </si>
  <si>
    <t>R тек - R треб</t>
  </si>
  <si>
    <t>1,5м х 2,2м</t>
  </si>
  <si>
    <t>Длина</t>
  </si>
  <si>
    <t xml:space="preserve">2м </t>
  </si>
  <si>
    <t>Ширина 6м</t>
  </si>
  <si>
    <t>8м</t>
  </si>
  <si>
    <t>2,5м</t>
  </si>
  <si>
    <t>5м х 1,5м</t>
  </si>
  <si>
    <t>Стена (8м х 2,5м)</t>
  </si>
  <si>
    <t>Стена ( 5м х 2,5м) Дверь (1,5х2,2)</t>
  </si>
  <si>
    <t>Окно (5м х 1,6)</t>
  </si>
  <si>
    <t>Стена (5м х 2,5м)</t>
  </si>
  <si>
    <t>Стена - 2.5 кирпича</t>
  </si>
  <si>
    <t>стекло 3 мм</t>
  </si>
  <si>
    <t>дверь без прокладки - 23</t>
  </si>
  <si>
    <t>окно</t>
  </si>
  <si>
    <t>Определение R объектов (Rоб) - наихудшее значение (наибольшее значение)</t>
  </si>
  <si>
    <t>Схема комнаты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</si>
</sst>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8"/>
      <color theme="1"/>
      <name val="Comic Sans MS"/>
      <family val="4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0" xfId="0" applyFill="1" applyBorder="1" applyAlignment="1">
      <alignment horizontal="left" vertical="center" indent="1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 indent="2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4" borderId="24" xfId="0" applyFont="1" applyFill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1" fillId="4" borderId="25" xfId="0" applyFont="1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1" fillId="0" borderId="2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16</xdr:row>
      <xdr:rowOff>1</xdr:rowOff>
    </xdr:from>
    <xdr:to>
      <xdr:col>4</xdr:col>
      <xdr:colOff>53787</xdr:colOff>
      <xdr:row>20</xdr:row>
      <xdr:rowOff>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99B19559-7B84-4A37-9652-8FC913BDAC59}"/>
            </a:ext>
          </a:extLst>
        </xdr:cNvPr>
        <xdr:cNvSpPr/>
      </xdr:nvSpPr>
      <xdr:spPr>
        <a:xfrm>
          <a:off x="1586753" y="3281083"/>
          <a:ext cx="116540" cy="7171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152400</xdr:colOff>
      <xdr:row>19</xdr:row>
      <xdr:rowOff>179293</xdr:rowOff>
    </xdr:from>
    <xdr:to>
      <xdr:col>4</xdr:col>
      <xdr:colOff>53788</xdr:colOff>
      <xdr:row>25</xdr:row>
      <xdr:rowOff>17930</xdr:rowOff>
    </xdr:to>
    <xdr:sp macro="" textlink="">
      <xdr:nvSpPr>
        <xdr:cNvPr id="15" name="Прямоугольник 14">
          <a:extLst>
            <a:ext uri="{FF2B5EF4-FFF2-40B4-BE49-F238E27FC236}">
              <a16:creationId xmlns:a16="http://schemas.microsoft.com/office/drawing/2014/main" id="{48B6F2FB-FAE4-4FEA-95AD-0538FB03FA7A}"/>
            </a:ext>
          </a:extLst>
        </xdr:cNvPr>
        <xdr:cNvSpPr/>
      </xdr:nvSpPr>
      <xdr:spPr>
        <a:xfrm>
          <a:off x="1586753" y="3998258"/>
          <a:ext cx="116541" cy="9144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581810</xdr:colOff>
      <xdr:row>23</xdr:row>
      <xdr:rowOff>98612</xdr:rowOff>
    </xdr:from>
    <xdr:to>
      <xdr:col>6</xdr:col>
      <xdr:colOff>17929</xdr:colOff>
      <xdr:row>27</xdr:row>
      <xdr:rowOff>179294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CC996826-7E7D-4B0A-BE34-30C26D21F38D}"/>
            </a:ext>
          </a:extLst>
        </xdr:cNvPr>
        <xdr:cNvSpPr/>
      </xdr:nvSpPr>
      <xdr:spPr>
        <a:xfrm>
          <a:off x="2840916" y="4652683"/>
          <a:ext cx="45719" cy="797858"/>
        </a:xfrm>
        <a:prstGeom prst="rect">
          <a:avLst/>
        </a:prstGeom>
        <a:solidFill>
          <a:schemeClr val="tx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242047</xdr:colOff>
      <xdr:row>12</xdr:row>
      <xdr:rowOff>179294</xdr:rowOff>
    </xdr:from>
    <xdr:to>
      <xdr:col>10</xdr:col>
      <xdr:colOff>0</xdr:colOff>
      <xdr:row>28</xdr:row>
      <xdr:rowOff>26894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A50E9778-840E-4808-B064-0765B8DFC5D2}"/>
            </a:ext>
          </a:extLst>
        </xdr:cNvPr>
        <xdr:cNvCxnSpPr/>
      </xdr:nvCxnSpPr>
      <xdr:spPr>
        <a:xfrm>
          <a:off x="4939553" y="2752165"/>
          <a:ext cx="8965" cy="27342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88751</xdr:colOff>
      <xdr:row>23</xdr:row>
      <xdr:rowOff>98612</xdr:rowOff>
    </xdr:from>
    <xdr:to>
      <xdr:col>6</xdr:col>
      <xdr:colOff>561537</xdr:colOff>
      <xdr:row>31</xdr:row>
      <xdr:rowOff>149548</xdr:rowOff>
    </xdr:to>
    <xdr:sp macro="" textlink="">
      <xdr:nvSpPr>
        <xdr:cNvPr id="22" name="Дуга 21">
          <a:extLst>
            <a:ext uri="{FF2B5EF4-FFF2-40B4-BE49-F238E27FC236}">
              <a16:creationId xmlns:a16="http://schemas.microsoft.com/office/drawing/2014/main" id="{0AD63DD6-2BE5-408C-8846-ED282BAA7767}"/>
            </a:ext>
          </a:extLst>
        </xdr:cNvPr>
        <xdr:cNvSpPr/>
      </xdr:nvSpPr>
      <xdr:spPr>
        <a:xfrm>
          <a:off x="2347857" y="4652683"/>
          <a:ext cx="1082386" cy="1503218"/>
        </a:xfrm>
        <a:prstGeom prst="arc">
          <a:avLst>
            <a:gd name="adj1" fmla="val 16200000"/>
            <a:gd name="adj2" fmla="val 15165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421341</xdr:colOff>
      <xdr:row>23</xdr:row>
      <xdr:rowOff>89646</xdr:rowOff>
    </xdr:from>
    <xdr:to>
      <xdr:col>5</xdr:col>
      <xdr:colOff>430305</xdr:colOff>
      <xdr:row>27</xdr:row>
      <xdr:rowOff>179295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FFECF122-ABD6-41BF-9BD1-F6B4BE8159BC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CxnSpPr/>
      </xdr:nvCxnSpPr>
      <xdr:spPr>
        <a:xfrm flipH="1">
          <a:off x="2321859" y="4634752"/>
          <a:ext cx="8964" cy="8157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35862</xdr:colOff>
      <xdr:row>27</xdr:row>
      <xdr:rowOff>116541</xdr:rowOff>
    </xdr:from>
    <xdr:to>
      <xdr:col>6</xdr:col>
      <xdr:colOff>546846</xdr:colOff>
      <xdr:row>27</xdr:row>
      <xdr:rowOff>116542</xdr:rowOff>
    </xdr:to>
    <xdr:cxnSp macro="">
      <xdr:nvCxnSpPr>
        <xdr:cNvPr id="27" name="Прямая со стрелкой 26">
          <a:extLst>
            <a:ext uri="{FF2B5EF4-FFF2-40B4-BE49-F238E27FC236}">
              <a16:creationId xmlns:a16="http://schemas.microsoft.com/office/drawing/2014/main" id="{049B3813-FA17-4F3C-9AA9-5E8488C2C009}"/>
            </a:ext>
          </a:extLst>
        </xdr:cNvPr>
        <xdr:cNvCxnSpPr/>
      </xdr:nvCxnSpPr>
      <xdr:spPr>
        <a:xfrm flipH="1">
          <a:off x="2904568" y="5387788"/>
          <a:ext cx="510984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188258</xdr:colOff>
      <xdr:row>16</xdr:row>
      <xdr:rowOff>8966</xdr:rowOff>
    </xdr:from>
    <xdr:to>
      <xdr:col>4</xdr:col>
      <xdr:colOff>188259</xdr:colOff>
      <xdr:row>25</xdr:row>
      <xdr:rowOff>26895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AE0D004C-EC9D-4D0B-A496-0D23858F2D73}"/>
            </a:ext>
          </a:extLst>
        </xdr:cNvPr>
        <xdr:cNvCxnSpPr/>
      </xdr:nvCxnSpPr>
      <xdr:spPr>
        <a:xfrm flipH="1">
          <a:off x="1837764" y="3299013"/>
          <a:ext cx="1" cy="1640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197224</xdr:colOff>
      <xdr:row>12</xdr:row>
      <xdr:rowOff>0</xdr:rowOff>
    </xdr:from>
    <xdr:to>
      <xdr:col>9</xdr:col>
      <xdr:colOff>27965</xdr:colOff>
      <xdr:row>12</xdr:row>
      <xdr:rowOff>9524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6FE7F614-483D-45DC-A70F-13B9B0BE03E8}"/>
            </a:ext>
          </a:extLst>
        </xdr:cNvPr>
        <xdr:cNvCxnSpPr/>
      </xdr:nvCxnSpPr>
      <xdr:spPr>
        <a:xfrm>
          <a:off x="1631577" y="2572871"/>
          <a:ext cx="3093894" cy="952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609040</xdr:colOff>
      <xdr:row>7</xdr:row>
      <xdr:rowOff>1680</xdr:rowOff>
    </xdr:from>
    <xdr:to>
      <xdr:col>7</xdr:col>
      <xdr:colOff>609040</xdr:colOff>
      <xdr:row>12</xdr:row>
      <xdr:rowOff>180975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84867CD5-29C4-4E0D-A393-68E8FFB6B747}"/>
            </a:ext>
          </a:extLst>
        </xdr:cNvPr>
        <xdr:cNvCxnSpPr/>
      </xdr:nvCxnSpPr>
      <xdr:spPr>
        <a:xfrm>
          <a:off x="4087346" y="1660151"/>
          <a:ext cx="0" cy="10757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19723</xdr:colOff>
      <xdr:row>27</xdr:row>
      <xdr:rowOff>8966</xdr:rowOff>
    </xdr:from>
    <xdr:to>
      <xdr:col>3</xdr:col>
      <xdr:colOff>208328</xdr:colOff>
      <xdr:row>27</xdr:row>
      <xdr:rowOff>9832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54D42BB7-87A3-4B3D-B739-37BF92E42EAA}"/>
            </a:ext>
          </a:extLst>
        </xdr:cNvPr>
        <xdr:cNvCxnSpPr/>
      </xdr:nvCxnSpPr>
      <xdr:spPr>
        <a:xfrm flipV="1">
          <a:off x="270735" y="5298142"/>
          <a:ext cx="1013358" cy="86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591670</xdr:colOff>
      <xdr:row>27</xdr:row>
      <xdr:rowOff>0</xdr:rowOff>
    </xdr:from>
    <xdr:to>
      <xdr:col>10</xdr:col>
      <xdr:colOff>573741</xdr:colOff>
      <xdr:row>27</xdr:row>
      <xdr:rowOff>2</xdr:rowOff>
    </xdr:to>
    <xdr:cxnSp macro="">
      <xdr:nvCxnSpPr>
        <xdr:cNvPr id="51" name="Прямая со стрелкой 50">
          <a:extLst>
            <a:ext uri="{FF2B5EF4-FFF2-40B4-BE49-F238E27FC236}">
              <a16:creationId xmlns:a16="http://schemas.microsoft.com/office/drawing/2014/main" id="{64BABD4E-E047-4220-900C-8537E8B303E1}"/>
            </a:ext>
          </a:extLst>
        </xdr:cNvPr>
        <xdr:cNvCxnSpPr/>
      </xdr:nvCxnSpPr>
      <xdr:spPr>
        <a:xfrm flipV="1">
          <a:off x="4679576" y="5271247"/>
          <a:ext cx="842683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58B7-134F-4678-8424-2AA737C8CB0F}">
  <dimension ref="B1:Y36"/>
  <sheetViews>
    <sheetView tabSelected="1" zoomScale="85" zoomScaleNormal="85" workbookViewId="0">
      <selection activeCell="X23" sqref="X23"/>
    </sheetView>
  </sheetViews>
  <sheetFormatPr defaultRowHeight="14.4" x14ac:dyDescent="0.3"/>
  <cols>
    <col min="1" max="1" width="3.6640625" style="6" customWidth="1"/>
    <col min="2" max="2" width="5.77734375" style="6" customWidth="1"/>
    <col min="3" max="3" width="6.33203125" style="6" customWidth="1"/>
    <col min="4" max="4" width="3.109375" style="6" customWidth="1"/>
    <col min="5" max="9" width="8.88671875" style="6"/>
    <col min="10" max="10" width="3.6640625" style="6" customWidth="1"/>
    <col min="11" max="11" width="8.88671875" style="6"/>
    <col min="12" max="12" width="2.5546875" style="6" bestFit="1" customWidth="1"/>
    <col min="13" max="13" width="21.77734375" style="6" customWidth="1"/>
    <col min="14" max="15" width="16.5546875" style="6" bestFit="1" customWidth="1"/>
    <col min="16" max="16" width="17.109375" style="6" bestFit="1" customWidth="1"/>
    <col min="17" max="17" width="14.44140625" style="6" bestFit="1" customWidth="1"/>
    <col min="18" max="19" width="8.88671875" style="6"/>
    <col min="20" max="20" width="48.21875" style="6" bestFit="1" customWidth="1"/>
    <col min="21" max="21" width="11" style="6" customWidth="1"/>
    <col min="22" max="22" width="10.88671875" style="6" customWidth="1"/>
    <col min="23" max="23" width="9.33203125" style="6" bestFit="1" customWidth="1"/>
    <col min="24" max="24" width="8.88671875" style="6" customWidth="1"/>
    <col min="25" max="25" width="10.33203125" style="6" customWidth="1"/>
    <col min="26" max="16384" width="8.88671875" style="6"/>
  </cols>
  <sheetData>
    <row r="1" spans="5:25" ht="32.25" customHeight="1" x14ac:dyDescent="0.3">
      <c r="M1" s="6" t="s">
        <v>42</v>
      </c>
      <c r="N1" s="6">
        <v>55</v>
      </c>
      <c r="O1"/>
    </row>
    <row r="2" spans="5:25" x14ac:dyDescent="0.3">
      <c r="M2" s="6" t="s">
        <v>45</v>
      </c>
      <c r="N2" s="6">
        <v>20</v>
      </c>
    </row>
    <row r="3" spans="5:25" ht="28.5" customHeight="1" x14ac:dyDescent="0.3">
      <c r="M3" s="9" t="s">
        <v>43</v>
      </c>
      <c r="N3" s="6">
        <v>29</v>
      </c>
    </row>
    <row r="4" spans="5:25" x14ac:dyDescent="0.3">
      <c r="M4" s="50" t="s">
        <v>44</v>
      </c>
      <c r="N4" s="50"/>
    </row>
    <row r="5" spans="5:25" x14ac:dyDescent="0.3">
      <c r="E5"/>
      <c r="F5"/>
      <c r="G5"/>
      <c r="H5"/>
      <c r="I5"/>
      <c r="L5" s="58" t="s">
        <v>10</v>
      </c>
      <c r="M5" s="72" t="s">
        <v>4</v>
      </c>
      <c r="N5" s="74" t="s">
        <v>5</v>
      </c>
      <c r="O5" s="75"/>
      <c r="P5" s="75"/>
      <c r="Q5" s="76"/>
    </row>
    <row r="6" spans="5:25" ht="14.4" customHeight="1" x14ac:dyDescent="0.3">
      <c r="E6"/>
      <c r="F6"/>
      <c r="G6"/>
      <c r="H6"/>
      <c r="I6"/>
      <c r="L6" s="58"/>
      <c r="M6" s="73"/>
      <c r="N6" s="7" t="s">
        <v>6</v>
      </c>
      <c r="O6" s="7" t="s">
        <v>7</v>
      </c>
      <c r="P6" s="7" t="s">
        <v>8</v>
      </c>
      <c r="Q6" s="7" t="s">
        <v>9</v>
      </c>
    </row>
    <row r="7" spans="5:25" ht="28.8" x14ac:dyDescent="0.3">
      <c r="E7"/>
      <c r="F7"/>
      <c r="G7"/>
      <c r="H7"/>
      <c r="I7"/>
      <c r="M7" s="3">
        <v>250</v>
      </c>
      <c r="N7" s="7" t="s">
        <v>41</v>
      </c>
      <c r="O7" s="7" t="s">
        <v>38</v>
      </c>
      <c r="P7" s="8" t="s">
        <v>39</v>
      </c>
      <c r="Q7" s="7" t="s">
        <v>40</v>
      </c>
    </row>
    <row r="8" spans="5:25" ht="15" thickBot="1" x14ac:dyDescent="0.35">
      <c r="E8"/>
      <c r="F8"/>
      <c r="G8"/>
      <c r="H8"/>
    </row>
    <row r="9" spans="5:25" x14ac:dyDescent="0.3">
      <c r="E9"/>
      <c r="F9"/>
      <c r="G9"/>
      <c r="H9"/>
      <c r="L9" s="64">
        <v>2</v>
      </c>
      <c r="M9" s="52" t="s">
        <v>46</v>
      </c>
      <c r="N9" s="53"/>
      <c r="O9" s="53"/>
      <c r="P9" s="53"/>
      <c r="Q9" s="53"/>
      <c r="R9" s="54"/>
      <c r="T9" s="52" t="s">
        <v>46</v>
      </c>
      <c r="U9" s="53"/>
      <c r="V9" s="53"/>
      <c r="W9" s="53"/>
      <c r="X9" s="53"/>
      <c r="Y9" s="54"/>
    </row>
    <row r="10" spans="5:25" ht="15" thickBot="1" x14ac:dyDescent="0.35">
      <c r="E10"/>
      <c r="F10"/>
      <c r="G10"/>
      <c r="H10"/>
      <c r="I10" s="26" t="s">
        <v>36</v>
      </c>
      <c r="L10" s="64"/>
      <c r="M10" s="55"/>
      <c r="N10" s="56"/>
      <c r="O10" s="56"/>
      <c r="P10" s="56"/>
      <c r="Q10" s="56"/>
      <c r="R10" s="57"/>
      <c r="T10" s="55"/>
      <c r="U10" s="56"/>
      <c r="V10" s="56"/>
      <c r="W10" s="56"/>
      <c r="X10" s="56"/>
      <c r="Y10" s="57"/>
    </row>
    <row r="11" spans="5:25" ht="15" thickBot="1" x14ac:dyDescent="0.35">
      <c r="E11"/>
      <c r="F11"/>
      <c r="G11"/>
      <c r="H11"/>
      <c r="I11"/>
      <c r="M11" s="45" t="s">
        <v>11</v>
      </c>
      <c r="N11" s="46"/>
      <c r="O11" s="46"/>
      <c r="P11" s="46"/>
      <c r="Q11" s="46"/>
      <c r="R11" s="47"/>
      <c r="T11" s="45" t="s">
        <v>11</v>
      </c>
      <c r="U11" s="46"/>
      <c r="V11" s="46"/>
      <c r="W11" s="46"/>
      <c r="X11" s="46"/>
      <c r="Y11" s="47"/>
    </row>
    <row r="12" spans="5:25" x14ac:dyDescent="0.3">
      <c r="F12" s="61" t="s">
        <v>34</v>
      </c>
      <c r="G12" s="61"/>
      <c r="H12" s="61"/>
      <c r="M12" s="36" t="s">
        <v>12</v>
      </c>
      <c r="N12" s="2" t="s">
        <v>13</v>
      </c>
      <c r="O12" s="2" t="s">
        <v>14</v>
      </c>
      <c r="P12" s="2" t="s">
        <v>16</v>
      </c>
      <c r="Q12" s="2" t="s">
        <v>15</v>
      </c>
      <c r="R12" s="33" t="s">
        <v>17</v>
      </c>
      <c r="T12" s="36" t="s">
        <v>12</v>
      </c>
      <c r="U12" s="5" t="s">
        <v>13</v>
      </c>
      <c r="V12" s="5" t="s">
        <v>14</v>
      </c>
      <c r="W12" s="5" t="s">
        <v>16</v>
      </c>
      <c r="X12" s="5" t="s">
        <v>15</v>
      </c>
      <c r="Y12" s="33" t="s">
        <v>17</v>
      </c>
    </row>
    <row r="13" spans="5:25" ht="15" thickBot="1" x14ac:dyDescent="0.35">
      <c r="M13" s="35" t="s">
        <v>18</v>
      </c>
      <c r="N13" s="1">
        <v>2.5</v>
      </c>
      <c r="O13" s="1">
        <v>6</v>
      </c>
      <c r="P13" s="1">
        <f>N13*O13</f>
        <v>15</v>
      </c>
      <c r="Q13" s="1">
        <v>55</v>
      </c>
      <c r="R13" s="34">
        <f>80+6+ 10*LOG10(P13)-Q13</f>
        <v>42.760912590556813</v>
      </c>
      <c r="T13" s="35" t="s">
        <v>18</v>
      </c>
      <c r="U13" s="4">
        <v>2.5</v>
      </c>
      <c r="V13" s="4">
        <v>6</v>
      </c>
      <c r="W13" s="4">
        <f>U13*V13</f>
        <v>15</v>
      </c>
      <c r="X13" s="4">
        <v>55</v>
      </c>
      <c r="Y13" s="34">
        <f>80+6+ 10*LOG10(W13)-X13</f>
        <v>42.760912590556813</v>
      </c>
    </row>
    <row r="14" spans="5:25" ht="15" thickBot="1" x14ac:dyDescent="0.35">
      <c r="E14" s="12"/>
      <c r="F14" s="13"/>
      <c r="G14" s="42" t="s">
        <v>6</v>
      </c>
      <c r="H14" s="13"/>
      <c r="I14" s="14"/>
      <c r="M14" s="45" t="s">
        <v>20</v>
      </c>
      <c r="N14" s="46"/>
      <c r="O14" s="46"/>
      <c r="P14" s="46"/>
      <c r="Q14" s="46"/>
      <c r="R14" s="47"/>
      <c r="T14" s="45" t="s">
        <v>20</v>
      </c>
      <c r="U14" s="46"/>
      <c r="V14" s="46"/>
      <c r="W14" s="46"/>
      <c r="X14" s="46"/>
      <c r="Y14" s="47"/>
    </row>
    <row r="15" spans="5:25" x14ac:dyDescent="0.3">
      <c r="E15" s="15" t="s">
        <v>9</v>
      </c>
      <c r="F15" s="16"/>
      <c r="G15" s="16"/>
      <c r="H15" s="16"/>
      <c r="I15" s="17"/>
      <c r="M15" s="36" t="s">
        <v>12</v>
      </c>
      <c r="N15" s="2" t="s">
        <v>13</v>
      </c>
      <c r="O15" s="2" t="s">
        <v>14</v>
      </c>
      <c r="P15" s="2" t="s">
        <v>16</v>
      </c>
      <c r="Q15" s="2" t="s">
        <v>15</v>
      </c>
      <c r="R15" s="33" t="s">
        <v>17</v>
      </c>
      <c r="T15" s="36" t="s">
        <v>12</v>
      </c>
      <c r="U15" s="5" t="s">
        <v>13</v>
      </c>
      <c r="V15" s="5" t="s">
        <v>14</v>
      </c>
      <c r="W15" s="5" t="s">
        <v>16</v>
      </c>
      <c r="X15" s="5" t="s">
        <v>15</v>
      </c>
      <c r="Y15" s="33" t="s">
        <v>17</v>
      </c>
    </row>
    <row r="16" spans="5:25" ht="15" thickBot="1" x14ac:dyDescent="0.35">
      <c r="E16" s="15"/>
      <c r="F16" s="16"/>
      <c r="G16" s="16"/>
      <c r="H16" s="16"/>
      <c r="I16" s="17"/>
      <c r="M16" s="35" t="s">
        <v>18</v>
      </c>
      <c r="N16" s="1">
        <v>2.5</v>
      </c>
      <c r="O16" s="1">
        <v>8</v>
      </c>
      <c r="P16" s="1">
        <f>N16*O16</f>
        <v>20</v>
      </c>
      <c r="Q16" s="1">
        <v>55</v>
      </c>
      <c r="R16" s="34">
        <f>80+6+ 10*LOG10(P16)-Q16</f>
        <v>44.010299956639813</v>
      </c>
      <c r="T16" s="35" t="s">
        <v>18</v>
      </c>
      <c r="U16" s="4">
        <v>2.5</v>
      </c>
      <c r="V16" s="4">
        <v>8</v>
      </c>
      <c r="W16" s="4">
        <f>U16*V16</f>
        <v>20</v>
      </c>
      <c r="X16" s="4">
        <v>55</v>
      </c>
      <c r="Y16" s="34">
        <f>80+6+ 10*LOG10(W16)-X16</f>
        <v>44.010299956639813</v>
      </c>
    </row>
    <row r="17" spans="2:25" ht="15" thickBot="1" x14ac:dyDescent="0.35">
      <c r="B17" s="59" t="s">
        <v>0</v>
      </c>
      <c r="C17" s="60"/>
      <c r="E17" s="15"/>
      <c r="F17" s="16"/>
      <c r="G17" s="16"/>
      <c r="H17" s="16"/>
      <c r="I17" s="17"/>
      <c r="M17" s="45" t="s">
        <v>19</v>
      </c>
      <c r="N17" s="46"/>
      <c r="O17" s="46"/>
      <c r="P17" s="46"/>
      <c r="Q17" s="46"/>
      <c r="R17" s="47"/>
      <c r="T17" s="45" t="s">
        <v>19</v>
      </c>
      <c r="U17" s="46"/>
      <c r="V17" s="46"/>
      <c r="W17" s="46"/>
      <c r="X17" s="46"/>
      <c r="Y17" s="47"/>
    </row>
    <row r="18" spans="2:25" x14ac:dyDescent="0.3">
      <c r="B18" s="22"/>
      <c r="C18" s="23"/>
      <c r="E18" s="15"/>
      <c r="F18" s="16"/>
      <c r="G18" s="16"/>
      <c r="H18" s="16"/>
      <c r="I18" s="17"/>
      <c r="M18" s="36" t="s">
        <v>12</v>
      </c>
      <c r="N18" s="2" t="s">
        <v>13</v>
      </c>
      <c r="O18" s="2" t="s">
        <v>14</v>
      </c>
      <c r="P18" s="2" t="s">
        <v>16</v>
      </c>
      <c r="Q18" s="2" t="s">
        <v>15</v>
      </c>
      <c r="R18" s="33" t="s">
        <v>17</v>
      </c>
      <c r="T18" s="36" t="s">
        <v>12</v>
      </c>
      <c r="U18" s="5" t="s">
        <v>13</v>
      </c>
      <c r="V18" s="5" t="s">
        <v>14</v>
      </c>
      <c r="W18" s="5" t="s">
        <v>16</v>
      </c>
      <c r="X18" s="5" t="s">
        <v>15</v>
      </c>
      <c r="Y18" s="33" t="s">
        <v>17</v>
      </c>
    </row>
    <row r="19" spans="2:25" ht="27.6" x14ac:dyDescent="0.3">
      <c r="B19" s="22"/>
      <c r="C19" s="23"/>
      <c r="E19" s="15"/>
      <c r="F19" s="51" t="s">
        <v>47</v>
      </c>
      <c r="G19" s="51"/>
      <c r="H19" s="51"/>
      <c r="I19" s="17"/>
      <c r="M19" s="37" t="s">
        <v>18</v>
      </c>
      <c r="N19" s="7">
        <v>2.5</v>
      </c>
      <c r="O19" s="7">
        <v>6</v>
      </c>
      <c r="P19" s="7">
        <f>N19*O19</f>
        <v>15</v>
      </c>
      <c r="Q19" s="7">
        <v>55</v>
      </c>
      <c r="R19" s="30">
        <f>80+6+ 10*LOG10(P19)-Q19</f>
        <v>42.760912590556813</v>
      </c>
      <c r="T19" s="37" t="s">
        <v>18</v>
      </c>
      <c r="U19" s="7">
        <v>2.5</v>
      </c>
      <c r="V19" s="7">
        <v>6</v>
      </c>
      <c r="W19" s="7">
        <f>U19*V19</f>
        <v>15</v>
      </c>
      <c r="X19" s="7">
        <v>55</v>
      </c>
      <c r="Y19" s="30">
        <f>80+6+ 10*LOG10(W19)-X19</f>
        <v>42.760912590556813</v>
      </c>
    </row>
    <row r="20" spans="2:25" ht="15" thickBot="1" x14ac:dyDescent="0.35">
      <c r="B20" s="22"/>
      <c r="C20" s="23"/>
      <c r="E20" s="21" t="s">
        <v>33</v>
      </c>
      <c r="F20" s="16"/>
      <c r="G20" s="16"/>
      <c r="H20" s="16"/>
      <c r="I20" s="17"/>
      <c r="K20" s="6" t="s">
        <v>32</v>
      </c>
      <c r="M20" s="35" t="s">
        <v>3</v>
      </c>
      <c r="N20" s="1">
        <v>2.2000000000000002</v>
      </c>
      <c r="O20" s="1">
        <v>1.5</v>
      </c>
      <c r="P20" s="1">
        <f>N20*O20</f>
        <v>3.3000000000000003</v>
      </c>
      <c r="Q20" s="1">
        <v>23</v>
      </c>
      <c r="R20" s="34">
        <f>80+6+ 10*LOG10(P20)-Q20</f>
        <v>68.185139398778873</v>
      </c>
      <c r="T20" s="35" t="s">
        <v>3</v>
      </c>
      <c r="U20" s="4">
        <v>2.2000000000000002</v>
      </c>
      <c r="V20" s="4">
        <v>1.5</v>
      </c>
      <c r="W20" s="4">
        <f>U20*V20</f>
        <v>3.3000000000000003</v>
      </c>
      <c r="X20" s="4">
        <v>42</v>
      </c>
      <c r="Y20" s="34">
        <f>80+6+ 10*LOG10(W20)-X20</f>
        <v>49.185139398778873</v>
      </c>
    </row>
    <row r="21" spans="2:25" ht="15" thickBot="1" x14ac:dyDescent="0.35">
      <c r="B21" s="62" t="s">
        <v>37</v>
      </c>
      <c r="C21" s="63"/>
      <c r="E21" s="15"/>
      <c r="F21" s="16"/>
      <c r="G21" s="16"/>
      <c r="H21" s="16"/>
      <c r="I21" s="43" t="s">
        <v>7</v>
      </c>
      <c r="K21" s="6" t="s">
        <v>35</v>
      </c>
      <c r="M21" s="45" t="s">
        <v>21</v>
      </c>
      <c r="N21" s="46"/>
      <c r="O21" s="46"/>
      <c r="P21" s="46"/>
      <c r="Q21" s="46"/>
      <c r="R21" s="47"/>
      <c r="T21" s="45" t="s">
        <v>21</v>
      </c>
      <c r="U21" s="46"/>
      <c r="V21" s="46"/>
      <c r="W21" s="46"/>
      <c r="X21" s="46"/>
      <c r="Y21" s="47"/>
    </row>
    <row r="22" spans="2:25" x14ac:dyDescent="0.3">
      <c r="B22" s="22"/>
      <c r="C22" s="23"/>
      <c r="E22" s="15"/>
      <c r="F22" s="16"/>
      <c r="G22" s="16"/>
      <c r="H22" s="16"/>
      <c r="I22" s="17"/>
      <c r="M22" s="36" t="s">
        <v>12</v>
      </c>
      <c r="N22" s="2" t="s">
        <v>13</v>
      </c>
      <c r="O22" s="2" t="s">
        <v>14</v>
      </c>
      <c r="P22" s="2" t="s">
        <v>16</v>
      </c>
      <c r="Q22" s="2" t="s">
        <v>15</v>
      </c>
      <c r="R22" s="33" t="s">
        <v>17</v>
      </c>
      <c r="T22" s="36" t="s">
        <v>12</v>
      </c>
      <c r="U22" s="5" t="s">
        <v>13</v>
      </c>
      <c r="V22" s="5" t="s">
        <v>14</v>
      </c>
      <c r="W22" s="5" t="s">
        <v>16</v>
      </c>
      <c r="X22" s="5" t="s">
        <v>15</v>
      </c>
      <c r="Y22" s="33" t="s">
        <v>17</v>
      </c>
    </row>
    <row r="23" spans="2:25" x14ac:dyDescent="0.3">
      <c r="B23" s="22"/>
      <c r="C23" s="23"/>
      <c r="E23" s="15"/>
      <c r="F23" s="16"/>
      <c r="G23" s="16"/>
      <c r="H23" s="16"/>
      <c r="I23" s="17"/>
      <c r="M23" s="37" t="s">
        <v>0</v>
      </c>
      <c r="N23" s="7">
        <v>1.5</v>
      </c>
      <c r="O23" s="7">
        <v>5</v>
      </c>
      <c r="P23" s="7">
        <f>N23*O23</f>
        <v>7.5</v>
      </c>
      <c r="Q23" s="7">
        <v>20</v>
      </c>
      <c r="R23" s="30">
        <f>80+6+ 10*LOG10(P23)-Q23</f>
        <v>74.750612633917001</v>
      </c>
      <c r="T23" s="37" t="s">
        <v>0</v>
      </c>
      <c r="U23" s="7">
        <v>1.5</v>
      </c>
      <c r="V23" s="7">
        <v>5</v>
      </c>
      <c r="W23" s="7">
        <f>U23*V23</f>
        <v>7.5</v>
      </c>
      <c r="X23" s="7">
        <v>33</v>
      </c>
      <c r="Y23" s="30">
        <f>80+6+ 10*LOG10(W23)-X23</f>
        <v>61.750612633917001</v>
      </c>
    </row>
    <row r="24" spans="2:25" ht="15" thickBot="1" x14ac:dyDescent="0.35">
      <c r="B24" s="22"/>
      <c r="C24" s="23"/>
      <c r="E24" s="15"/>
      <c r="F24" s="16"/>
      <c r="G24" s="16"/>
      <c r="H24" s="16"/>
      <c r="I24" s="17"/>
      <c r="M24" s="38" t="s">
        <v>18</v>
      </c>
      <c r="N24" s="31">
        <v>2.5</v>
      </c>
      <c r="O24" s="31">
        <v>8</v>
      </c>
      <c r="P24" s="31">
        <f>N24*O24</f>
        <v>20</v>
      </c>
      <c r="Q24" s="31">
        <v>55</v>
      </c>
      <c r="R24" s="32">
        <f>80+6+ 10*LOG10(P24)-Q24</f>
        <v>44.010299956639813</v>
      </c>
      <c r="T24" s="38" t="s">
        <v>18</v>
      </c>
      <c r="U24" s="31">
        <v>2.5</v>
      </c>
      <c r="V24" s="31">
        <v>8</v>
      </c>
      <c r="W24" s="31">
        <f>U24*V24</f>
        <v>20</v>
      </c>
      <c r="X24" s="31">
        <v>55</v>
      </c>
      <c r="Y24" s="32">
        <f>80+6+ 10*LOG10(W24)-X24</f>
        <v>44.010299956639813</v>
      </c>
    </row>
    <row r="25" spans="2:25" ht="15" thickBot="1" x14ac:dyDescent="0.35">
      <c r="B25" s="24"/>
      <c r="C25" s="25"/>
      <c r="E25" s="15"/>
      <c r="F25" s="16"/>
      <c r="G25" s="16"/>
      <c r="H25" s="16"/>
      <c r="I25" s="17"/>
      <c r="T25" s="9"/>
      <c r="U25" s="9"/>
      <c r="V25" s="9"/>
      <c r="W25" s="9"/>
      <c r="X25" s="9"/>
      <c r="Y25" s="9"/>
    </row>
    <row r="26" spans="2:25" ht="15" thickBot="1" x14ac:dyDescent="0.35">
      <c r="E26" s="15"/>
      <c r="F26" s="27" t="s">
        <v>2</v>
      </c>
      <c r="G26" s="16"/>
      <c r="H26" s="16"/>
      <c r="I26" s="17"/>
      <c r="L26" s="6" t="s">
        <v>22</v>
      </c>
      <c r="M26" s="39" t="s">
        <v>23</v>
      </c>
      <c r="N26" s="40"/>
      <c r="O26" s="41"/>
      <c r="P26" s="11"/>
      <c r="Q26" s="11"/>
      <c r="R26" s="11"/>
      <c r="T26" s="39" t="s">
        <v>23</v>
      </c>
      <c r="U26" s="40"/>
      <c r="V26" s="41"/>
      <c r="W26" s="11"/>
      <c r="X26" s="11"/>
      <c r="Y26" s="11"/>
    </row>
    <row r="27" spans="2:25" x14ac:dyDescent="0.3">
      <c r="E27" s="15"/>
      <c r="F27" s="16"/>
      <c r="G27" s="16"/>
      <c r="H27" s="16"/>
      <c r="I27" s="17"/>
      <c r="K27" s="26" t="s">
        <v>36</v>
      </c>
      <c r="M27" s="2" t="s">
        <v>24</v>
      </c>
      <c r="N27" s="2" t="s">
        <v>25</v>
      </c>
      <c r="T27" s="5" t="s">
        <v>24</v>
      </c>
      <c r="U27" s="5" t="s">
        <v>25</v>
      </c>
      <c r="V27" s="9"/>
      <c r="W27" s="9"/>
      <c r="X27" s="9"/>
      <c r="Y27" s="9"/>
    </row>
    <row r="28" spans="2:25" ht="15" thickBot="1" x14ac:dyDescent="0.35">
      <c r="C28" s="6" t="s">
        <v>1</v>
      </c>
      <c r="E28" s="18"/>
      <c r="F28" s="19"/>
      <c r="G28" s="28">
        <v>1.5</v>
      </c>
      <c r="H28" s="44" t="s">
        <v>8</v>
      </c>
      <c r="I28" s="20"/>
      <c r="M28" s="7" t="s">
        <v>6</v>
      </c>
      <c r="N28" s="7">
        <f>MAX(R13)</f>
        <v>42.760912590556813</v>
      </c>
      <c r="T28" s="7" t="s">
        <v>6</v>
      </c>
      <c r="U28" s="7">
        <f>MAX(Y13)</f>
        <v>42.760912590556813</v>
      </c>
      <c r="V28" s="9"/>
      <c r="W28" s="9"/>
      <c r="X28" s="9"/>
      <c r="Y28" s="9"/>
    </row>
    <row r="29" spans="2:25" ht="15" thickBot="1" x14ac:dyDescent="0.35">
      <c r="G29" s="29"/>
      <c r="H29" s="71"/>
      <c r="I29" s="71"/>
      <c r="M29" s="7" t="s">
        <v>7</v>
      </c>
      <c r="N29" s="7">
        <f>MAX(R16)</f>
        <v>44.010299956639813</v>
      </c>
      <c r="T29" s="7" t="s">
        <v>7</v>
      </c>
      <c r="U29" s="7">
        <f>MAX(Y16)</f>
        <v>44.010299956639813</v>
      </c>
      <c r="V29" s="9"/>
      <c r="W29" s="9"/>
      <c r="X29" s="9"/>
      <c r="Y29" s="9"/>
    </row>
    <row r="30" spans="2:25" x14ac:dyDescent="0.3">
      <c r="F30" s="69" t="s">
        <v>3</v>
      </c>
      <c r="G30" s="70"/>
      <c r="H30" s="10"/>
      <c r="I30" s="10"/>
      <c r="M30" s="7" t="s">
        <v>8</v>
      </c>
      <c r="N30" s="7">
        <f>MAX(R19:R20)</f>
        <v>68.185139398778873</v>
      </c>
      <c r="T30" s="7" t="s">
        <v>8</v>
      </c>
      <c r="U30" s="7">
        <f>MAX(Y19:Y20)</f>
        <v>49.185139398778873</v>
      </c>
      <c r="V30" s="9"/>
      <c r="W30" s="9"/>
      <c r="X30" s="9"/>
      <c r="Y30" s="9"/>
    </row>
    <row r="31" spans="2:25" x14ac:dyDescent="0.3">
      <c r="F31" s="65"/>
      <c r="G31" s="66"/>
      <c r="M31" s="7" t="s">
        <v>9</v>
      </c>
      <c r="N31" s="7">
        <f>MAX(R23:R24)</f>
        <v>74.750612633917001</v>
      </c>
      <c r="T31" s="7" t="s">
        <v>9</v>
      </c>
      <c r="U31" s="7">
        <f>MAX(Y23:Y24)</f>
        <v>61.750612633917001</v>
      </c>
      <c r="V31" s="9"/>
      <c r="W31" s="9"/>
      <c r="X31" s="9"/>
      <c r="Y31" s="9"/>
    </row>
    <row r="32" spans="2:25" ht="15" thickBot="1" x14ac:dyDescent="0.35">
      <c r="F32" s="65" t="s">
        <v>31</v>
      </c>
      <c r="G32" s="66"/>
      <c r="T32" s="9"/>
      <c r="U32" s="9"/>
      <c r="V32" s="9"/>
      <c r="W32" s="9"/>
      <c r="X32" s="9"/>
      <c r="Y32" s="9"/>
    </row>
    <row r="33" spans="6:25" ht="15" thickBot="1" x14ac:dyDescent="0.35">
      <c r="F33" s="67"/>
      <c r="G33" s="68"/>
      <c r="L33" s="6" t="s">
        <v>26</v>
      </c>
      <c r="M33" s="48" t="s">
        <v>27</v>
      </c>
      <c r="N33" s="49"/>
      <c r="T33" s="48" t="s">
        <v>27</v>
      </c>
      <c r="U33" s="49"/>
      <c r="V33" s="9"/>
      <c r="W33" s="9"/>
      <c r="X33" s="9"/>
      <c r="Y33" s="9"/>
    </row>
    <row r="34" spans="6:25" x14ac:dyDescent="0.3">
      <c r="M34" s="2" t="s">
        <v>28</v>
      </c>
      <c r="N34" s="2">
        <f>MAX(N28:N31)</f>
        <v>74.750612633917001</v>
      </c>
      <c r="T34" s="5" t="s">
        <v>28</v>
      </c>
      <c r="U34" s="5">
        <f>MAX(U28:U31)</f>
        <v>61.750612633917001</v>
      </c>
      <c r="V34" s="9"/>
      <c r="W34" s="9"/>
      <c r="X34" s="9"/>
      <c r="Y34" s="9"/>
    </row>
    <row r="35" spans="6:25" x14ac:dyDescent="0.3">
      <c r="M35" s="7" t="s">
        <v>29</v>
      </c>
      <c r="N35" s="7">
        <f>AVERAGE(N28:N31)</f>
        <v>57.426741144973121</v>
      </c>
      <c r="T35" s="7" t="s">
        <v>29</v>
      </c>
      <c r="U35" s="7">
        <f>AVERAGE(U28:U31)</f>
        <v>49.426741144973121</v>
      </c>
      <c r="V35" s="9"/>
      <c r="W35" s="9"/>
      <c r="X35" s="9"/>
      <c r="Y35" s="9"/>
    </row>
    <row r="36" spans="6:25" x14ac:dyDescent="0.3">
      <c r="M36" s="7" t="s">
        <v>30</v>
      </c>
      <c r="N36" s="7">
        <f>N34-N35</f>
        <v>17.32387148894388</v>
      </c>
      <c r="T36" s="7" t="s">
        <v>30</v>
      </c>
      <c r="U36" s="7">
        <f>U34-U35</f>
        <v>12.32387148894388</v>
      </c>
      <c r="V36" s="9"/>
      <c r="W36" s="9"/>
      <c r="X36" s="9"/>
      <c r="Y36" s="9"/>
    </row>
  </sheetData>
  <mergeCells count="24">
    <mergeCell ref="B17:C17"/>
    <mergeCell ref="F12:H12"/>
    <mergeCell ref="B21:C21"/>
    <mergeCell ref="M9:R10"/>
    <mergeCell ref="L9:L10"/>
    <mergeCell ref="M11:R11"/>
    <mergeCell ref="M17:R17"/>
    <mergeCell ref="M14:R14"/>
    <mergeCell ref="M21:R21"/>
    <mergeCell ref="T21:Y21"/>
    <mergeCell ref="T33:U33"/>
    <mergeCell ref="M4:N4"/>
    <mergeCell ref="F19:H19"/>
    <mergeCell ref="T9:Y10"/>
    <mergeCell ref="T11:Y11"/>
    <mergeCell ref="T14:Y14"/>
    <mergeCell ref="T17:Y17"/>
    <mergeCell ref="M33:N33"/>
    <mergeCell ref="L5:L6"/>
    <mergeCell ref="F32:G33"/>
    <mergeCell ref="F30:G31"/>
    <mergeCell ref="H29:I29"/>
    <mergeCell ref="M5:M6"/>
    <mergeCell ref="N5:Q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Гамлет</dc:creator>
  <cp:lastModifiedBy>Гамлет</cp:lastModifiedBy>
  <dcterms:created xsi:type="dcterms:W3CDTF">2024-10-28T14:17:30Z</dcterms:created>
  <dcterms:modified xsi:type="dcterms:W3CDTF">2024-11-19T14:59:26Z</dcterms:modified>
</cp:coreProperties>
</file>