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13_ncr:1_{FF20E062-79A9-43FD-9126-25D042CADFDF}" xr6:coauthVersionLast="46" xr6:coauthVersionMax="46" xr10:uidLastSave="{00000000-0000-0000-0000-000000000000}"/>
  <bookViews>
    <workbookView xWindow="-116" yWindow="-116" windowWidth="28160" windowHeight="15345" tabRatio="770" activeTab="7" xr2:uid="{00000000-000D-0000-FFFF-FFFF00000000}"/>
  </bookViews>
  <sheets>
    <sheet name="TP1" sheetId="1" r:id="rId1"/>
    <sheet name="TP2" sheetId="2" r:id="rId2"/>
    <sheet name="TP3" sheetId="3" r:id="rId3"/>
    <sheet name="TP4" sheetId="4" r:id="rId4"/>
    <sheet name="PP" sheetId="5" r:id="rId5"/>
    <sheet name=" IFL Consumption Centre" sheetId="8" r:id="rId6"/>
    <sheet name="Sheet1" sheetId="9" r:id="rId7"/>
    <sheet name="Sheet2" sheetId="10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B8" i="10" l="1"/>
  <c r="C8" i="10"/>
  <c r="D8" i="10"/>
  <c r="E8" i="10"/>
  <c r="F8" i="10"/>
  <c r="G8" i="10"/>
  <c r="H8" i="10"/>
  <c r="I8" i="10"/>
  <c r="J8" i="10"/>
  <c r="K8" i="10"/>
  <c r="A8" i="10"/>
  <c r="B3" i="10"/>
  <c r="C3" i="10"/>
  <c r="D3" i="10"/>
  <c r="E3" i="10"/>
  <c r="F3" i="10"/>
  <c r="G3" i="10"/>
  <c r="H3" i="10"/>
  <c r="I3" i="10"/>
  <c r="J3" i="10"/>
  <c r="K3" i="10"/>
  <c r="A3" i="10"/>
  <c r="N6" i="9"/>
  <c r="N5" i="9"/>
  <c r="J9" i="9"/>
  <c r="I14" i="9"/>
  <c r="H14" i="9"/>
  <c r="G14" i="9"/>
  <c r="F14" i="9"/>
  <c r="E14" i="9"/>
  <c r="D14" i="9"/>
  <c r="K13" i="9"/>
  <c r="J13" i="9"/>
  <c r="K12" i="9"/>
  <c r="J12" i="9"/>
  <c r="I11" i="9"/>
  <c r="H11" i="9"/>
  <c r="E11" i="9"/>
  <c r="D11" i="9"/>
  <c r="N10" i="9"/>
  <c r="K10" i="9"/>
  <c r="J10" i="9"/>
  <c r="N3" i="9"/>
  <c r="N2" i="9"/>
  <c r="N7" i="9"/>
  <c r="N4" i="9"/>
  <c r="M7" i="9"/>
  <c r="L7" i="9"/>
  <c r="M4" i="9"/>
  <c r="L4" i="9"/>
  <c r="J4" i="9"/>
  <c r="K4" i="9"/>
  <c r="D4" i="9"/>
  <c r="K5" i="9"/>
  <c r="J7" i="9"/>
  <c r="K6" i="9"/>
  <c r="E7" i="9"/>
  <c r="F7" i="9"/>
  <c r="G7" i="9"/>
  <c r="H7" i="9"/>
  <c r="I7" i="9"/>
  <c r="D7" i="9"/>
  <c r="K7" i="9"/>
  <c r="K3" i="9"/>
  <c r="K2" i="9"/>
  <c r="J6" i="9"/>
  <c r="J5" i="9"/>
  <c r="J2" i="9"/>
  <c r="J3" i="9"/>
  <c r="E4" i="9"/>
  <c r="F4" i="9"/>
  <c r="G4" i="9"/>
  <c r="H4" i="9"/>
  <c r="I4" i="9"/>
  <c r="AD4" i="8"/>
  <c r="AE4" i="8"/>
  <c r="AD5" i="8"/>
  <c r="AE5" i="8"/>
  <c r="AD6" i="8"/>
  <c r="AE6" i="8"/>
  <c r="AD7" i="8"/>
  <c r="AE7" i="8"/>
  <c r="AD8" i="8"/>
  <c r="AE8" i="8"/>
  <c r="AD9" i="8"/>
  <c r="AE9" i="8"/>
  <c r="AD10" i="8"/>
  <c r="AE10" i="8"/>
  <c r="AD11" i="8"/>
  <c r="AE11" i="8"/>
  <c r="AD12" i="8"/>
  <c r="AE12" i="8"/>
  <c r="AD13" i="8"/>
  <c r="AE13" i="8"/>
  <c r="AD14" i="8"/>
  <c r="AE14" i="8"/>
  <c r="AD15" i="8"/>
  <c r="AE15" i="8"/>
  <c r="AD16" i="8"/>
  <c r="AE16" i="8"/>
  <c r="AD17" i="8"/>
  <c r="AE17" i="8"/>
  <c r="AD18" i="8"/>
  <c r="AE18" i="8"/>
  <c r="AD19" i="8"/>
  <c r="AE19" i="8"/>
  <c r="AD20" i="8"/>
  <c r="AE20" i="8"/>
  <c r="AD21" i="8"/>
  <c r="AE21" i="8"/>
  <c r="AD22" i="8"/>
  <c r="AE22" i="8"/>
  <c r="AD23" i="8"/>
  <c r="AE23" i="8"/>
  <c r="AD24" i="8"/>
  <c r="AE24" i="8"/>
  <c r="AD25" i="8"/>
  <c r="AE25" i="8"/>
  <c r="AD26" i="8"/>
  <c r="AE26" i="8"/>
  <c r="AD27" i="8"/>
  <c r="AE27" i="8"/>
  <c r="AD28" i="8"/>
  <c r="AE28" i="8"/>
  <c r="AD29" i="8"/>
  <c r="AE29" i="8"/>
  <c r="AD30" i="8"/>
  <c r="AE30" i="8"/>
  <c r="AD31" i="8"/>
  <c r="AE31" i="8"/>
  <c r="N14" i="9" l="1"/>
  <c r="K14" i="9"/>
  <c r="G11" i="9"/>
  <c r="N9" i="9"/>
  <c r="K9" i="9"/>
  <c r="F11" i="9"/>
  <c r="L11" i="9" s="1"/>
  <c r="M14" i="9"/>
  <c r="L14" i="9"/>
  <c r="J14" i="9"/>
  <c r="AE32" i="8"/>
  <c r="AD3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K11" i="9" l="1"/>
  <c r="N11" i="9"/>
  <c r="J11" i="9"/>
  <c r="M11" i="9"/>
  <c r="D32" i="8"/>
  <c r="AB17" i="8"/>
  <c r="AC17" i="8"/>
  <c r="AF17" i="8"/>
  <c r="AG17" i="8"/>
  <c r="AB18" i="8"/>
  <c r="AC18" i="8"/>
  <c r="AF18" i="8"/>
  <c r="AG18" i="8"/>
  <c r="AB19" i="8"/>
  <c r="AC19" i="8"/>
  <c r="AF19" i="8"/>
  <c r="AG19" i="8"/>
  <c r="AB20" i="8"/>
  <c r="AC20" i="8"/>
  <c r="AF20" i="8"/>
  <c r="AG20" i="8"/>
  <c r="AB21" i="8"/>
  <c r="AC21" i="8"/>
  <c r="AF21" i="8"/>
  <c r="AG21" i="8"/>
  <c r="AB22" i="8"/>
  <c r="AC22" i="8"/>
  <c r="AF22" i="8"/>
  <c r="AG22" i="8"/>
  <c r="AB23" i="8"/>
  <c r="AC23" i="8"/>
  <c r="AF23" i="8"/>
  <c r="AG23" i="8"/>
  <c r="AB24" i="8"/>
  <c r="AC24" i="8"/>
  <c r="AF24" i="8"/>
  <c r="AG24" i="8"/>
  <c r="AF13" i="8" l="1"/>
  <c r="Y16" i="8" l="1"/>
  <c r="D12" i="5" l="1"/>
  <c r="D13" i="5" s="1"/>
  <c r="E12" i="5"/>
  <c r="E13" i="5" s="1"/>
  <c r="F12" i="5"/>
  <c r="F13" i="5" s="1"/>
  <c r="G12" i="5"/>
  <c r="G13" i="5" s="1"/>
  <c r="H12" i="5"/>
  <c r="H13" i="5" s="1"/>
  <c r="I12" i="5"/>
  <c r="I13" i="5" s="1"/>
  <c r="J12" i="5"/>
  <c r="J13" i="5" s="1"/>
  <c r="K12" i="5"/>
  <c r="K13" i="5" s="1"/>
  <c r="L12" i="5"/>
  <c r="L13" i="5" s="1"/>
  <c r="M12" i="5"/>
  <c r="M13" i="5" s="1"/>
  <c r="N12" i="5"/>
  <c r="N13" i="5" s="1"/>
  <c r="O12" i="5"/>
  <c r="O13" i="5" s="1"/>
  <c r="P12" i="5"/>
  <c r="P13" i="5" s="1"/>
  <c r="Q12" i="5"/>
  <c r="Q13" i="5" s="1"/>
  <c r="R12" i="5"/>
  <c r="R13" i="5" s="1"/>
  <c r="S12" i="5"/>
  <c r="S13" i="5" s="1"/>
  <c r="T12" i="5"/>
  <c r="T13" i="5" s="1"/>
  <c r="U12" i="5"/>
  <c r="U13" i="5" s="1"/>
  <c r="V12" i="5"/>
  <c r="V13" i="5" s="1"/>
  <c r="W12" i="5"/>
  <c r="W13" i="5" s="1"/>
  <c r="X12" i="5"/>
  <c r="X13" i="5" s="1"/>
  <c r="Y12" i="5"/>
  <c r="Y13" i="5" s="1"/>
  <c r="Z12" i="5"/>
  <c r="Z13" i="5" s="1"/>
  <c r="AA12" i="5"/>
  <c r="AA13" i="5" s="1"/>
  <c r="AB12" i="5"/>
  <c r="AB13" i="5" s="1"/>
  <c r="AC12" i="5"/>
  <c r="AC13" i="5" s="1"/>
  <c r="AD12" i="5"/>
  <c r="AD13" i="5" s="1"/>
  <c r="AE12" i="5"/>
  <c r="AE13" i="5" s="1"/>
  <c r="AF12" i="5"/>
  <c r="AF13" i="5" s="1"/>
  <c r="AG12" i="5"/>
  <c r="AG13" i="5" s="1"/>
  <c r="AH12" i="5"/>
  <c r="C12" i="5"/>
  <c r="C13" i="5" s="1"/>
  <c r="Q5" i="8" l="1"/>
  <c r="U5" i="8"/>
  <c r="T5" i="8"/>
  <c r="S5" i="8"/>
  <c r="R5" i="8"/>
  <c r="P5" i="8"/>
  <c r="O5" i="8"/>
  <c r="N5" i="8"/>
  <c r="V5" i="8"/>
  <c r="S17" i="8" l="1"/>
  <c r="T17" i="8"/>
  <c r="U17" i="8"/>
  <c r="V17" i="8"/>
  <c r="W17" i="8"/>
  <c r="X17" i="8"/>
  <c r="S18" i="8"/>
  <c r="T18" i="8"/>
  <c r="U18" i="8"/>
  <c r="V18" i="8"/>
  <c r="W18" i="8"/>
  <c r="X18" i="8"/>
  <c r="S19" i="8"/>
  <c r="T19" i="8"/>
  <c r="U19" i="8"/>
  <c r="V19" i="8"/>
  <c r="W19" i="8"/>
  <c r="X19" i="8"/>
  <c r="S20" i="8"/>
  <c r="T20" i="8"/>
  <c r="U20" i="8"/>
  <c r="V20" i="8"/>
  <c r="W20" i="8"/>
  <c r="X20" i="8"/>
  <c r="S21" i="8"/>
  <c r="T21" i="8"/>
  <c r="U21" i="8"/>
  <c r="V21" i="8"/>
  <c r="W21" i="8"/>
  <c r="X21" i="8"/>
  <c r="S22" i="8"/>
  <c r="T22" i="8"/>
  <c r="U22" i="8"/>
  <c r="V22" i="8"/>
  <c r="W22" i="8"/>
  <c r="X22" i="8"/>
  <c r="S23" i="8"/>
  <c r="T23" i="8"/>
  <c r="U23" i="8"/>
  <c r="V23" i="8"/>
  <c r="W23" i="8"/>
  <c r="X23" i="8"/>
  <c r="S24" i="8"/>
  <c r="T24" i="8"/>
  <c r="U24" i="8"/>
  <c r="V24" i="8"/>
  <c r="W24" i="8"/>
  <c r="X24" i="8"/>
  <c r="G9" i="8" l="1"/>
  <c r="M12" i="8"/>
  <c r="N12" i="8"/>
  <c r="O12" i="8"/>
  <c r="P12" i="8"/>
  <c r="Q12" i="8"/>
  <c r="R12" i="8"/>
  <c r="M11" i="8"/>
  <c r="N11" i="8"/>
  <c r="O11" i="8"/>
  <c r="P11" i="8"/>
  <c r="Q11" i="8"/>
  <c r="R11" i="8"/>
  <c r="N10" i="8"/>
  <c r="O10" i="8"/>
  <c r="P10" i="8"/>
  <c r="Q10" i="8"/>
  <c r="R10" i="8"/>
  <c r="R9" i="8"/>
  <c r="E12" i="8" l="1"/>
  <c r="F12" i="8"/>
  <c r="G12" i="8"/>
  <c r="H12" i="8"/>
  <c r="I12" i="8"/>
  <c r="J12" i="8"/>
  <c r="K12" i="8"/>
  <c r="L12" i="8"/>
  <c r="E11" i="8"/>
  <c r="F11" i="8"/>
  <c r="G11" i="8"/>
  <c r="H11" i="8"/>
  <c r="I11" i="8"/>
  <c r="J11" i="8"/>
  <c r="K11" i="8"/>
  <c r="L11" i="8"/>
  <c r="E10" i="8"/>
  <c r="F10" i="8"/>
  <c r="G10" i="8"/>
  <c r="H10" i="8"/>
  <c r="I10" i="8"/>
  <c r="J10" i="8"/>
  <c r="K10" i="8"/>
  <c r="L10" i="8"/>
  <c r="M10" i="8"/>
  <c r="H13" i="8" l="1"/>
  <c r="I13" i="8"/>
  <c r="J13" i="8"/>
  <c r="K13" i="8"/>
  <c r="L13" i="8"/>
  <c r="M13" i="8"/>
  <c r="N13" i="8"/>
  <c r="O13" i="8"/>
  <c r="H14" i="8"/>
  <c r="I14" i="8"/>
  <c r="J14" i="8"/>
  <c r="K14" i="8"/>
  <c r="L14" i="8"/>
  <c r="M14" i="8"/>
  <c r="N14" i="8"/>
  <c r="O14" i="8"/>
  <c r="H15" i="8"/>
  <c r="I15" i="8"/>
  <c r="J15" i="8"/>
  <c r="K15" i="8"/>
  <c r="L15" i="8"/>
  <c r="M15" i="8"/>
  <c r="N15" i="8"/>
  <c r="O15" i="8"/>
  <c r="AF11" i="8" l="1"/>
  <c r="AG11" i="8"/>
  <c r="AH11" i="8"/>
  <c r="Y4" i="8" l="1"/>
  <c r="Z4" i="8"/>
  <c r="AA4" i="8"/>
  <c r="AB4" i="8"/>
  <c r="AC4" i="8"/>
  <c r="AF4" i="8"/>
  <c r="Y5" i="8"/>
  <c r="Z5" i="8"/>
  <c r="AA5" i="8"/>
  <c r="AB5" i="8"/>
  <c r="AC5" i="8"/>
  <c r="AF5" i="8"/>
  <c r="Y6" i="8"/>
  <c r="Z6" i="8"/>
  <c r="AA6" i="8"/>
  <c r="AB6" i="8"/>
  <c r="AC6" i="8"/>
  <c r="AF6" i="8"/>
  <c r="Y7" i="8"/>
  <c r="Z7" i="8"/>
  <c r="AA7" i="8"/>
  <c r="AB7" i="8"/>
  <c r="AC7" i="8"/>
  <c r="AF7" i="8"/>
  <c r="Y8" i="8"/>
  <c r="Z8" i="8"/>
  <c r="AA8" i="8"/>
  <c r="AB8" i="8"/>
  <c r="AC8" i="8"/>
  <c r="AF8" i="8"/>
  <c r="T4" i="8" l="1"/>
  <c r="U4" i="8"/>
  <c r="V4" i="8"/>
  <c r="W4" i="8"/>
  <c r="X4" i="8"/>
  <c r="W5" i="8"/>
  <c r="X5" i="8"/>
  <c r="T6" i="8"/>
  <c r="U6" i="8"/>
  <c r="V6" i="8"/>
  <c r="W6" i="8"/>
  <c r="X6" i="8"/>
  <c r="T7" i="8"/>
  <c r="U7" i="8"/>
  <c r="V7" i="8"/>
  <c r="W7" i="8"/>
  <c r="X7" i="8"/>
  <c r="T8" i="8"/>
  <c r="U8" i="8"/>
  <c r="V8" i="8"/>
  <c r="W8" i="8"/>
  <c r="X8" i="8"/>
  <c r="T9" i="8"/>
  <c r="U9" i="8"/>
  <c r="V9" i="8"/>
  <c r="W9" i="8"/>
  <c r="X9" i="8"/>
  <c r="Y9" i="8"/>
  <c r="T10" i="8"/>
  <c r="U10" i="8"/>
  <c r="V10" i="8"/>
  <c r="W10" i="8"/>
  <c r="X10" i="8"/>
  <c r="Y10" i="8"/>
  <c r="T11" i="8"/>
  <c r="U11" i="8"/>
  <c r="V11" i="8"/>
  <c r="W11" i="8"/>
  <c r="X11" i="8"/>
  <c r="Y11" i="8"/>
  <c r="T12" i="8"/>
  <c r="U12" i="8"/>
  <c r="V12" i="8"/>
  <c r="W12" i="8"/>
  <c r="X12" i="8"/>
  <c r="Y12" i="8"/>
  <c r="T13" i="8"/>
  <c r="U13" i="8"/>
  <c r="V13" i="8"/>
  <c r="W13" i="8"/>
  <c r="X13" i="8"/>
  <c r="Y13" i="8"/>
  <c r="T14" i="8"/>
  <c r="U14" i="8"/>
  <c r="V14" i="8"/>
  <c r="W14" i="8"/>
  <c r="X14" i="8"/>
  <c r="Y14" i="8"/>
  <c r="T15" i="8"/>
  <c r="U15" i="8"/>
  <c r="V15" i="8"/>
  <c r="W15" i="8"/>
  <c r="X15" i="8"/>
  <c r="Y15" i="8"/>
  <c r="T16" i="8"/>
  <c r="U16" i="8"/>
  <c r="V16" i="8"/>
  <c r="W16" i="8"/>
  <c r="X16" i="8"/>
  <c r="Y17" i="8"/>
  <c r="Y18" i="8"/>
  <c r="Y19" i="8"/>
  <c r="Y20" i="8"/>
  <c r="Y21" i="8"/>
  <c r="Y22" i="8"/>
  <c r="Y23" i="8"/>
  <c r="Y24" i="8"/>
  <c r="Q4" i="8" l="1"/>
  <c r="R4" i="8"/>
  <c r="S4" i="8"/>
  <c r="Q6" i="8"/>
  <c r="R6" i="8"/>
  <c r="S6" i="8"/>
  <c r="Q7" i="8"/>
  <c r="R7" i="8"/>
  <c r="S7" i="8"/>
  <c r="Q8" i="8"/>
  <c r="R8" i="8"/>
  <c r="S8" i="8"/>
  <c r="N8" i="8" l="1"/>
  <c r="O8" i="8"/>
  <c r="P8" i="8"/>
  <c r="K4" i="8"/>
  <c r="L4" i="8"/>
  <c r="M4" i="8"/>
  <c r="N4" i="8"/>
  <c r="O4" i="8"/>
  <c r="P4" i="8"/>
  <c r="K5" i="8"/>
  <c r="L5" i="8"/>
  <c r="M5" i="8"/>
  <c r="K6" i="8"/>
  <c r="L6" i="8"/>
  <c r="M6" i="8"/>
  <c r="N6" i="8"/>
  <c r="O6" i="8"/>
  <c r="P6" i="8"/>
  <c r="K7" i="8"/>
  <c r="L7" i="8"/>
  <c r="M7" i="8"/>
  <c r="N7" i="8"/>
  <c r="O7" i="8"/>
  <c r="P7" i="8"/>
  <c r="AG4" i="8" l="1"/>
  <c r="AH4" i="8"/>
  <c r="AG5" i="8"/>
  <c r="AH5" i="8"/>
  <c r="AG6" i="8"/>
  <c r="AH6" i="8"/>
  <c r="AG7" i="8"/>
  <c r="AH7" i="8"/>
  <c r="AG8" i="8"/>
  <c r="AH8" i="8"/>
  <c r="O9" i="8"/>
  <c r="P9" i="8"/>
  <c r="Q9" i="8"/>
  <c r="S9" i="8"/>
  <c r="S10" i="8"/>
  <c r="S11" i="8"/>
  <c r="S12" i="8"/>
  <c r="P13" i="8" l="1"/>
  <c r="Q13" i="8"/>
  <c r="P14" i="8"/>
  <c r="Q14" i="8"/>
  <c r="P15" i="8"/>
  <c r="Q15" i="8"/>
  <c r="I16" i="8"/>
  <c r="J16" i="8"/>
  <c r="K16" i="8"/>
  <c r="L16" i="8"/>
  <c r="M16" i="8"/>
  <c r="N16" i="8"/>
  <c r="O16" i="8"/>
  <c r="P16" i="8"/>
  <c r="Q16" i="8"/>
  <c r="M17" i="8" l="1"/>
  <c r="N17" i="8"/>
  <c r="O17" i="8"/>
  <c r="P17" i="8"/>
  <c r="Q17" i="8"/>
  <c r="M18" i="8"/>
  <c r="N18" i="8"/>
  <c r="O18" i="8"/>
  <c r="P18" i="8"/>
  <c r="Q18" i="8"/>
  <c r="M19" i="8"/>
  <c r="N19" i="8"/>
  <c r="O19" i="8"/>
  <c r="P19" i="8"/>
  <c r="Q19" i="8"/>
  <c r="M20" i="8"/>
  <c r="N20" i="8"/>
  <c r="O20" i="8"/>
  <c r="P20" i="8"/>
  <c r="Q20" i="8"/>
  <c r="M21" i="8"/>
  <c r="N21" i="8"/>
  <c r="O21" i="8"/>
  <c r="P21" i="8"/>
  <c r="Q21" i="8"/>
  <c r="M22" i="8"/>
  <c r="N22" i="8"/>
  <c r="O22" i="8"/>
  <c r="P22" i="8"/>
  <c r="Q22" i="8"/>
  <c r="M23" i="8"/>
  <c r="N23" i="8"/>
  <c r="O23" i="8"/>
  <c r="P23" i="8"/>
  <c r="Q23" i="8"/>
  <c r="M24" i="8"/>
  <c r="N24" i="8"/>
  <c r="O24" i="8"/>
  <c r="P24" i="8"/>
  <c r="Q24" i="8"/>
  <c r="M25" i="8"/>
  <c r="N25" i="8"/>
  <c r="O25" i="8"/>
  <c r="P25" i="8"/>
  <c r="Q25" i="8"/>
  <c r="E4" i="8" l="1"/>
  <c r="F4" i="8"/>
  <c r="G4" i="8"/>
  <c r="H4" i="8"/>
  <c r="I4" i="8"/>
  <c r="J4" i="8"/>
  <c r="E5" i="8"/>
  <c r="F5" i="8"/>
  <c r="G5" i="8"/>
  <c r="H5" i="8"/>
  <c r="I5" i="8"/>
  <c r="J5" i="8"/>
  <c r="E6" i="8"/>
  <c r="F6" i="8"/>
  <c r="G6" i="8"/>
  <c r="H6" i="8"/>
  <c r="I6" i="8"/>
  <c r="J6" i="8"/>
  <c r="E7" i="8"/>
  <c r="F7" i="8"/>
  <c r="G7" i="8"/>
  <c r="H7" i="8"/>
  <c r="I7" i="8"/>
  <c r="J7" i="8"/>
  <c r="E8" i="8"/>
  <c r="F8" i="8"/>
  <c r="G8" i="8"/>
  <c r="H8" i="8"/>
  <c r="I8" i="8"/>
  <c r="J8" i="8"/>
  <c r="K8" i="8"/>
  <c r="L8" i="8"/>
  <c r="M8" i="8"/>
  <c r="E17" i="8" l="1"/>
  <c r="F17" i="8"/>
  <c r="C4" i="1" l="1"/>
  <c r="AA9" i="8" l="1"/>
  <c r="AB9" i="8"/>
  <c r="AC9" i="8"/>
  <c r="AF9" i="8"/>
  <c r="AG9" i="8"/>
  <c r="Z13" i="8"/>
  <c r="AA13" i="8"/>
  <c r="AB13" i="8"/>
  <c r="AC13" i="8"/>
  <c r="Z12" i="8"/>
  <c r="AA12" i="8"/>
  <c r="AB12" i="8"/>
  <c r="AC12" i="8"/>
  <c r="AF12" i="8"/>
  <c r="AG12" i="8"/>
  <c r="AH12" i="8"/>
  <c r="Z11" i="8"/>
  <c r="AA11" i="8"/>
  <c r="AB11" i="8"/>
  <c r="AC11" i="8"/>
  <c r="Z10" i="8" l="1"/>
  <c r="AA10" i="8"/>
  <c r="AB10" i="8"/>
  <c r="AC10" i="8"/>
  <c r="AF10" i="8"/>
  <c r="AG10" i="8"/>
  <c r="AH10" i="8"/>
  <c r="E9" i="8"/>
  <c r="F9" i="8"/>
  <c r="H9" i="8"/>
  <c r="I9" i="8"/>
  <c r="J9" i="8"/>
  <c r="K9" i="8"/>
  <c r="L9" i="8"/>
  <c r="M9" i="8"/>
  <c r="N9" i="8"/>
  <c r="Z9" i="8"/>
  <c r="AH9" i="8"/>
  <c r="AH16" i="8" l="1"/>
  <c r="AH15" i="8"/>
  <c r="AH14" i="8"/>
  <c r="AH13" i="8"/>
  <c r="AG16" i="8"/>
  <c r="AG15" i="8"/>
  <c r="AG14" i="8"/>
  <c r="AG13" i="8"/>
  <c r="AF16" i="8"/>
  <c r="AF15" i="8"/>
  <c r="AF14" i="8"/>
  <c r="AC16" i="8" l="1"/>
  <c r="AC15" i="8"/>
  <c r="AC14" i="8"/>
  <c r="AB16" i="8" l="1"/>
  <c r="AB15" i="8"/>
  <c r="AB14" i="8"/>
  <c r="AA16" i="8"/>
  <c r="AA15" i="8"/>
  <c r="AA14" i="8"/>
  <c r="Z16" i="8"/>
  <c r="Z15" i="8"/>
  <c r="Z14" i="8"/>
  <c r="R17" i="8" l="1"/>
  <c r="S16" i="8"/>
  <c r="S15" i="8"/>
  <c r="S14" i="8"/>
  <c r="S13" i="8"/>
  <c r="R16" i="8"/>
  <c r="R15" i="8"/>
  <c r="R14" i="8"/>
  <c r="R13" i="8"/>
  <c r="E16" i="8" l="1"/>
  <c r="F16" i="8"/>
  <c r="G16" i="8"/>
  <c r="E15" i="8"/>
  <c r="F15" i="8"/>
  <c r="G15" i="8"/>
  <c r="E14" i="8"/>
  <c r="F14" i="8"/>
  <c r="G14" i="8"/>
  <c r="E13" i="8"/>
  <c r="F13" i="8"/>
  <c r="E18" i="8" l="1"/>
  <c r="F18" i="8"/>
  <c r="G18" i="8"/>
  <c r="H18" i="8"/>
  <c r="I18" i="8"/>
  <c r="J18" i="8"/>
  <c r="K18" i="8"/>
  <c r="L18" i="8"/>
  <c r="R18" i="8"/>
  <c r="Z18" i="8"/>
  <c r="AA18" i="8"/>
  <c r="AH18" i="8"/>
  <c r="E19" i="8"/>
  <c r="F19" i="8"/>
  <c r="G19" i="8"/>
  <c r="H19" i="8"/>
  <c r="I19" i="8"/>
  <c r="J19" i="8"/>
  <c r="K19" i="8"/>
  <c r="L19" i="8"/>
  <c r="R19" i="8"/>
  <c r="Z19" i="8"/>
  <c r="AA19" i="8"/>
  <c r="AH19" i="8"/>
  <c r="E20" i="8"/>
  <c r="F20" i="8"/>
  <c r="G20" i="8"/>
  <c r="H20" i="8"/>
  <c r="I20" i="8"/>
  <c r="J20" i="8"/>
  <c r="K20" i="8"/>
  <c r="L20" i="8"/>
  <c r="R20" i="8"/>
  <c r="Z20" i="8"/>
  <c r="AA20" i="8"/>
  <c r="AH20" i="8"/>
  <c r="E21" i="8"/>
  <c r="F21" i="8"/>
  <c r="G21" i="8"/>
  <c r="H21" i="8"/>
  <c r="I21" i="8"/>
  <c r="J21" i="8"/>
  <c r="K21" i="8"/>
  <c r="L21" i="8"/>
  <c r="R21" i="8"/>
  <c r="Z21" i="8"/>
  <c r="AA21" i="8"/>
  <c r="AH21" i="8"/>
  <c r="E22" i="8"/>
  <c r="F22" i="8"/>
  <c r="G22" i="8"/>
  <c r="H22" i="8"/>
  <c r="I22" i="8"/>
  <c r="J22" i="8"/>
  <c r="K22" i="8"/>
  <c r="L22" i="8"/>
  <c r="R22" i="8"/>
  <c r="Z22" i="8"/>
  <c r="AA22" i="8"/>
  <c r="AH22" i="8"/>
  <c r="E23" i="8"/>
  <c r="F23" i="8"/>
  <c r="G23" i="8"/>
  <c r="H23" i="8"/>
  <c r="I23" i="8"/>
  <c r="J23" i="8"/>
  <c r="K23" i="8"/>
  <c r="L23" i="8"/>
  <c r="R23" i="8"/>
  <c r="Z23" i="8"/>
  <c r="AA23" i="8"/>
  <c r="AH23" i="8"/>
  <c r="E24" i="8"/>
  <c r="F24" i="8"/>
  <c r="G24" i="8"/>
  <c r="H24" i="8"/>
  <c r="I24" i="8"/>
  <c r="J24" i="8"/>
  <c r="K24" i="8"/>
  <c r="L24" i="8"/>
  <c r="R24" i="8"/>
  <c r="Z24" i="8"/>
  <c r="AA24" i="8"/>
  <c r="AH24" i="8"/>
  <c r="Z17" i="8"/>
  <c r="AA17" i="8"/>
  <c r="AH17" i="8"/>
  <c r="L17" i="8"/>
  <c r="J17" i="8"/>
  <c r="K17" i="8"/>
  <c r="F25" i="8" l="1"/>
  <c r="F26" i="8"/>
  <c r="F27" i="8"/>
  <c r="F28" i="8"/>
  <c r="F29" i="8"/>
  <c r="F30" i="8"/>
  <c r="F31" i="8"/>
  <c r="R25" i="8" l="1"/>
  <c r="S25" i="8"/>
  <c r="T25" i="8"/>
  <c r="U25" i="8"/>
  <c r="V25" i="8"/>
  <c r="W25" i="8"/>
  <c r="X25" i="8"/>
  <c r="Y25" i="8"/>
  <c r="Z25" i="8"/>
  <c r="AA25" i="8"/>
  <c r="AB25" i="8"/>
  <c r="AC25" i="8"/>
  <c r="AF25" i="8"/>
  <c r="AG25" i="8"/>
  <c r="AH25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F26" i="8"/>
  <c r="AG26" i="8"/>
  <c r="AH26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F27" i="8"/>
  <c r="AG27" i="8"/>
  <c r="AH27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F28" i="8"/>
  <c r="AG28" i="8"/>
  <c r="AH28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F29" i="8"/>
  <c r="AG29" i="8"/>
  <c r="AH29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F30" i="8"/>
  <c r="AG30" i="8"/>
  <c r="AH30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F31" i="8"/>
  <c r="AG31" i="8"/>
  <c r="AH31" i="8"/>
  <c r="G25" i="8"/>
  <c r="H25" i="8"/>
  <c r="I25" i="8"/>
  <c r="J25" i="8"/>
  <c r="K25" i="8"/>
  <c r="L25" i="8"/>
  <c r="G26" i="8"/>
  <c r="H26" i="8"/>
  <c r="I26" i="8"/>
  <c r="J26" i="8"/>
  <c r="K26" i="8"/>
  <c r="L26" i="8"/>
  <c r="M26" i="8"/>
  <c r="N26" i="8"/>
  <c r="G27" i="8"/>
  <c r="H27" i="8"/>
  <c r="I27" i="8"/>
  <c r="J27" i="8"/>
  <c r="K27" i="8"/>
  <c r="L27" i="8"/>
  <c r="M27" i="8"/>
  <c r="N27" i="8"/>
  <c r="G28" i="8"/>
  <c r="H28" i="8"/>
  <c r="I28" i="8"/>
  <c r="J28" i="8"/>
  <c r="K28" i="8"/>
  <c r="L28" i="8"/>
  <c r="M28" i="8"/>
  <c r="N28" i="8"/>
  <c r="G29" i="8"/>
  <c r="H29" i="8"/>
  <c r="I29" i="8"/>
  <c r="J29" i="8"/>
  <c r="K29" i="8"/>
  <c r="L29" i="8"/>
  <c r="M29" i="8"/>
  <c r="N29" i="8"/>
  <c r="G30" i="8"/>
  <c r="H30" i="8"/>
  <c r="I30" i="8"/>
  <c r="J30" i="8"/>
  <c r="K30" i="8"/>
  <c r="L30" i="8"/>
  <c r="M30" i="8"/>
  <c r="N30" i="8"/>
  <c r="G31" i="8"/>
  <c r="H31" i="8"/>
  <c r="I31" i="8"/>
  <c r="J31" i="8"/>
  <c r="K31" i="8"/>
  <c r="L31" i="8"/>
  <c r="M31" i="8"/>
  <c r="N31" i="8"/>
  <c r="E25" i="8"/>
  <c r="E26" i="8"/>
  <c r="E27" i="8"/>
  <c r="E28" i="8"/>
  <c r="E29" i="8"/>
  <c r="E30" i="8"/>
  <c r="E31" i="8"/>
  <c r="I17" i="8" l="1"/>
  <c r="S32" i="8" l="1"/>
  <c r="K32" i="8"/>
  <c r="AA32" i="8"/>
  <c r="W32" i="8"/>
  <c r="O32" i="8"/>
  <c r="Z32" i="8"/>
  <c r="V32" i="8"/>
  <c r="R32" i="8"/>
  <c r="N32" i="8"/>
  <c r="J32" i="8"/>
  <c r="L32" i="8"/>
  <c r="Y32" i="8"/>
  <c r="U32" i="8"/>
  <c r="Q32" i="8"/>
  <c r="M32" i="8"/>
  <c r="I32" i="8"/>
  <c r="AB32" i="8"/>
  <c r="X32" i="8"/>
  <c r="T32" i="8"/>
  <c r="P32" i="8"/>
  <c r="AF32" i="8"/>
  <c r="AH32" i="8"/>
  <c r="AG32" i="8"/>
  <c r="AC32" i="8"/>
  <c r="G17" i="8" l="1"/>
  <c r="H17" i="8"/>
  <c r="G13" i="8"/>
  <c r="H16" i="8"/>
  <c r="F4" i="3"/>
  <c r="E4" i="3"/>
  <c r="D4" i="3"/>
  <c r="C4" i="3"/>
  <c r="F4" i="2"/>
  <c r="E4" i="2"/>
  <c r="D4" i="2"/>
  <c r="C4" i="2"/>
  <c r="F32" i="8" l="1"/>
  <c r="E32" i="8"/>
  <c r="G32" i="8"/>
  <c r="H32" i="8"/>
  <c r="D4" i="1"/>
  <c r="E4" i="1"/>
  <c r="F4" i="1"/>
  <c r="K4" i="5" l="1"/>
  <c r="J4" i="5"/>
  <c r="I4" i="5"/>
  <c r="H4" i="5"/>
  <c r="G4" i="5"/>
  <c r="F4" i="5"/>
  <c r="E4" i="5"/>
  <c r="D4" i="5"/>
  <c r="F4" i="4"/>
  <c r="G4" i="4"/>
  <c r="H4" i="4"/>
  <c r="I4" i="4"/>
  <c r="E4" i="4" l="1"/>
  <c r="D4" i="4"/>
  <c r="C4" i="4"/>
  <c r="B34" i="2"/>
</calcChain>
</file>

<file path=xl/sharedStrings.xml><?xml version="1.0" encoding="utf-8"?>
<sst xmlns="http://schemas.openxmlformats.org/spreadsheetml/2006/main" count="299" uniqueCount="64">
  <si>
    <t>S.S</t>
  </si>
  <si>
    <t>Dated</t>
  </si>
  <si>
    <t>KWH</t>
  </si>
  <si>
    <t>UNIT 1</t>
  </si>
  <si>
    <t>UNIT 2</t>
  </si>
  <si>
    <t xml:space="preserve">Consumption Centre -1:                                    Back Process                                                       </t>
  </si>
  <si>
    <t xml:space="preserve">Consumption Centre-2: Spinning + Winding                                      </t>
  </si>
  <si>
    <t xml:space="preserve">Consumption Centre-3: Back Process                                </t>
  </si>
  <si>
    <t xml:space="preserve">Consumption Centre-4: Spinning + Winding                                    </t>
  </si>
  <si>
    <t>PP1</t>
  </si>
  <si>
    <t>PP2</t>
  </si>
  <si>
    <t>PP3</t>
  </si>
  <si>
    <t>Units</t>
  </si>
  <si>
    <t>Consumption Center</t>
  </si>
  <si>
    <t>TP1</t>
  </si>
  <si>
    <t>I</t>
  </si>
  <si>
    <t>Back process Unit 1</t>
  </si>
  <si>
    <t>Spinning /winding unit 1</t>
  </si>
  <si>
    <t>II</t>
  </si>
  <si>
    <t>Back process Unit 2</t>
  </si>
  <si>
    <t>Spinning/winding unit 2</t>
  </si>
  <si>
    <t>TP2</t>
  </si>
  <si>
    <t>Back process unit 2</t>
  </si>
  <si>
    <t>TP3</t>
  </si>
  <si>
    <t>TP4</t>
  </si>
  <si>
    <t>Section 1</t>
  </si>
  <si>
    <t>Back process 25k</t>
  </si>
  <si>
    <t>Spinning /winding 25k</t>
  </si>
  <si>
    <t>Section 2</t>
  </si>
  <si>
    <t>Section 3</t>
  </si>
  <si>
    <t>Section 4</t>
  </si>
  <si>
    <t>PP</t>
  </si>
  <si>
    <t>polymer/spinning</t>
  </si>
  <si>
    <t>Draw lines</t>
  </si>
  <si>
    <t>Utilities</t>
  </si>
  <si>
    <t>PP1 ,PP2&amp;PP3</t>
  </si>
  <si>
    <t>Location</t>
  </si>
  <si>
    <t>Total Consumption (kwh)</t>
  </si>
  <si>
    <t>Electrical  Consumption Centers Of IFL Plants (PP &amp; TP1,2,3&amp;4)</t>
  </si>
  <si>
    <t xml:space="preserve">Consumption Centre -1:                                    Back Process 25K                                                   </t>
  </si>
  <si>
    <t xml:space="preserve">Consumption Centre-2: Spinning + Winding 25K                                      </t>
  </si>
  <si>
    <t xml:space="preserve">Consumption Centre -3:                                    Back Process 25K                                                   </t>
  </si>
  <si>
    <t xml:space="preserve">Consumption Centre-4: Spinning + Winding 25K                                      </t>
  </si>
  <si>
    <t xml:space="preserve">Consumption Centre -5:                                    Back Process 25K                                                   </t>
  </si>
  <si>
    <t xml:space="preserve">Consumption Centre-6: Spinning + Winding 25K                                      </t>
  </si>
  <si>
    <t xml:space="preserve">Consumption Centre -7:                                    Back Process 25K                                                   </t>
  </si>
  <si>
    <t xml:space="preserve">Consumption Centre-8: Spinning + Winding 25K                                      </t>
  </si>
  <si>
    <t xml:space="preserve">Consumption Centre-1: Polymer/Spinning                                     </t>
  </si>
  <si>
    <t xml:space="preserve">Consumption Centre-2: 
Draw Lines                                     </t>
  </si>
  <si>
    <t xml:space="preserve">Consumption Centre -3:                                    Polymer/Spinning                                                   </t>
  </si>
  <si>
    <t xml:space="preserve">Consumption Centre-4: Draw Lines                                        </t>
  </si>
  <si>
    <t xml:space="preserve">Consumption Centre -5:                                    Polymer/Spinning                                                  </t>
  </si>
  <si>
    <t xml:space="preserve">Consumption Centre-6: 
Draw Lines                                       </t>
  </si>
  <si>
    <t xml:space="preserve">Consumption Centre -7:                                    UTY Area                                            </t>
  </si>
  <si>
    <t>TP1 CONSUMPTION CENTRE REPORT ANALYSIS Y2020</t>
  </si>
  <si>
    <t>TP2 CONSUMPTION CENTRE REPORT ANALYSIS Y2020</t>
  </si>
  <si>
    <t>TP3 CONSUMPTION CENTRE REPORT ANALYSIS Y2020</t>
  </si>
  <si>
    <t>PP CONSUMPTION CENTRE REPORTANALYSIS Y2020</t>
  </si>
  <si>
    <t xml:space="preserve">Total </t>
  </si>
  <si>
    <t>Total Average Load (MW)</t>
  </si>
  <si>
    <t>TP4 CONSUMPTION CENTRE REPORT ANALYSIS Y2021</t>
  </si>
  <si>
    <t>Min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</si>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</sst>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name val="Arial Black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7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</cellStyleXfs>
  <cellXfs count="152">
    <xf numFmtId="0" fontId="0" fillId="0" borderId="0" xfId="0"/>
    <xf numFmtId="0" fontId="5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/>
    <xf numFmtId="164" fontId="3" fillId="2" borderId="6" xfId="2" quotePrefix="1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1" fontId="0" fillId="0" borderId="8" xfId="0" applyNumberForma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wrapText="1"/>
    </xf>
    <xf numFmtId="0" fontId="0" fillId="0" borderId="0" xfId="0" applyFill="1" applyBorder="1"/>
    <xf numFmtId="0" fontId="0" fillId="0" borderId="0" xfId="0" applyBorder="1"/>
    <xf numFmtId="1" fontId="0" fillId="0" borderId="12" xfId="0" applyNumberFormat="1" applyFill="1" applyBorder="1" applyAlignment="1">
      <alignment horizontal="center" vertical="center"/>
    </xf>
    <xf numFmtId="164" fontId="3" fillId="2" borderId="20" xfId="2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4" borderId="10" xfId="0" applyFont="1" applyFill="1" applyBorder="1" applyAlignment="1">
      <alignment horizontal="center" vertical="center" wrapText="1"/>
    </xf>
    <xf numFmtId="164" fontId="3" fillId="2" borderId="0" xfId="2" quotePrefix="1" applyNumberFormat="1" applyFont="1" applyFill="1" applyBorder="1" applyAlignment="1">
      <alignment horizontal="center" vertical="center"/>
    </xf>
    <xf numFmtId="1" fontId="8" fillId="0" borderId="0" xfId="0" quotePrefix="1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2" borderId="15" xfId="2" quotePrefix="1" applyNumberFormat="1" applyFont="1" applyFill="1" applyBorder="1" applyAlignment="1">
      <alignment horizontal="center" vertical="center"/>
    </xf>
    <xf numFmtId="1" fontId="8" fillId="4" borderId="23" xfId="0" quotePrefix="1" applyNumberFormat="1" applyFont="1" applyFill="1" applyBorder="1" applyAlignment="1">
      <alignment horizontal="center"/>
    </xf>
    <xf numFmtId="1" fontId="8" fillId="4" borderId="21" xfId="0" quotePrefix="1" applyNumberFormat="1" applyFont="1" applyFill="1" applyBorder="1" applyAlignment="1">
      <alignment horizontal="center"/>
    </xf>
    <xf numFmtId="1" fontId="8" fillId="4" borderId="23" xfId="0" applyNumberFormat="1" applyFont="1" applyFill="1" applyBorder="1" applyAlignment="1">
      <alignment horizontal="center"/>
    </xf>
    <xf numFmtId="1" fontId="8" fillId="5" borderId="21" xfId="0" quotePrefix="1" applyNumberFormat="1" applyFont="1" applyFill="1" applyBorder="1" applyAlignment="1">
      <alignment horizontal="center"/>
    </xf>
    <xf numFmtId="1" fontId="8" fillId="0" borderId="8" xfId="0" quotePrefix="1" applyNumberFormat="1" applyFont="1" applyFill="1" applyBorder="1" applyAlignment="1">
      <alignment horizontal="center"/>
    </xf>
    <xf numFmtId="1" fontId="8" fillId="0" borderId="8" xfId="0" applyNumberFormat="1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0" fillId="0" borderId="27" xfId="0" applyBorder="1"/>
    <xf numFmtId="0" fontId="0" fillId="0" borderId="17" xfId="0" applyBorder="1"/>
    <xf numFmtId="0" fontId="0" fillId="0" borderId="27" xfId="0" applyFill="1" applyBorder="1"/>
    <xf numFmtId="0" fontId="0" fillId="0" borderId="17" xfId="0" applyFill="1" applyBorder="1"/>
    <xf numFmtId="0" fontId="4" fillId="4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8" fillId="2" borderId="0" xfId="0" quotePrefix="1" applyNumberFormat="1" applyFont="1" applyFill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" fontId="8" fillId="5" borderId="30" xfId="0" quotePrefix="1" applyNumberFormat="1" applyFont="1" applyFill="1" applyBorder="1" applyAlignment="1">
      <alignment horizontal="center"/>
    </xf>
    <xf numFmtId="0" fontId="0" fillId="0" borderId="31" xfId="0" applyBorder="1"/>
    <xf numFmtId="0" fontId="0" fillId="0" borderId="31" xfId="0" applyFill="1" applyBorder="1"/>
    <xf numFmtId="1" fontId="0" fillId="0" borderId="0" xfId="0" applyNumberFormat="1" applyFill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164" fontId="3" fillId="2" borderId="9" xfId="2" quotePrefix="1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wrapText="1"/>
    </xf>
    <xf numFmtId="16" fontId="15" fillId="3" borderId="18" xfId="0" applyNumberFormat="1" applyFont="1" applyFill="1" applyBorder="1" applyAlignment="1">
      <alignment horizontal="center" vertical="center"/>
    </xf>
    <xf numFmtId="16" fontId="15" fillId="3" borderId="10" xfId="0" applyNumberFormat="1" applyFont="1" applyFill="1" applyBorder="1" applyAlignment="1">
      <alignment horizontal="center" vertical="center"/>
    </xf>
    <xf numFmtId="1" fontId="8" fillId="0" borderId="28" xfId="0" quotePrefix="1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8" xfId="0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1" fontId="0" fillId="0" borderId="0" xfId="0" applyNumberFormat="1" applyFill="1"/>
    <xf numFmtId="0" fontId="7" fillId="2" borderId="8" xfId="2" quotePrefix="1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0" fontId="7" fillId="2" borderId="35" xfId="2" quotePrefix="1" applyNumberFormat="1" applyFont="1" applyFill="1" applyBorder="1" applyAlignment="1">
      <alignment horizontal="center" vertical="center"/>
    </xf>
    <xf numFmtId="2" fontId="3" fillId="2" borderId="0" xfId="2" quotePrefix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/>
    <xf numFmtId="1" fontId="0" fillId="0" borderId="8" xfId="0" applyNumberFormat="1" applyBorder="1" applyAlignment="1">
      <alignment horizontal="center" vertical="center"/>
    </xf>
    <xf numFmtId="0" fontId="0" fillId="0" borderId="0" xfId="0" applyFill="1"/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7" fillId="2" borderId="14" xfId="2" quotePrefix="1" applyNumberFormat="1" applyFont="1" applyFill="1" applyBorder="1" applyAlignment="1">
      <alignment horizontal="center" vertical="center"/>
    </xf>
    <xf numFmtId="0" fontId="7" fillId="2" borderId="11" xfId="2" quotePrefix="1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1" xfId="0" quotePrefix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36" xfId="0" applyFill="1" applyBorder="1"/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2" borderId="12" xfId="0" applyNumberForma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1" fontId="8" fillId="2" borderId="9" xfId="0" quotePrefix="1" applyNumberFormat="1" applyFont="1" applyFill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" fontId="8" fillId="2" borderId="8" xfId="0" quotePrefix="1" applyNumberFormat="1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3" fillId="2" borderId="8" xfId="2" quotePrefix="1" applyNumberFormat="1" applyFont="1" applyFill="1" applyBorder="1" applyAlignment="1">
      <alignment horizontal="center" vertical="center"/>
    </xf>
    <xf numFmtId="2" fontId="3" fillId="2" borderId="8" xfId="2" quotePrefix="1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8" fillId="4" borderId="9" xfId="0" quotePrefix="1" applyNumberFormat="1" applyFont="1" applyFill="1" applyBorder="1" applyAlignment="1">
      <alignment horizontal="center" vertical="center"/>
    </xf>
    <xf numFmtId="0" fontId="17" fillId="7" borderId="0" xfId="3"/>
    <xf numFmtId="0" fontId="18" fillId="8" borderId="0" xfId="4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2" applyAlignment="1">
      <alignment horizontal="center"/>
    </xf>
    <xf numFmtId="0" fontId="20" fillId="8" borderId="0" xfId="4" applyFont="1"/>
    <xf numFmtId="0" fontId="21" fillId="7" borderId="0" xfId="3" applyFont="1"/>
    <xf numFmtId="16" fontId="0" fillId="0" borderId="0" xfId="0" applyNumberFormat="1"/>
    <xf numFmtId="0" fontId="12" fillId="0" borderId="0" xfId="0" applyFont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164" fontId="3" fillId="2" borderId="0" xfId="2" quotePrefix="1" applyNumberFormat="1" applyFont="1" applyFill="1" applyBorder="1" applyAlignment="1">
      <alignment horizontal="center" vertical="center"/>
    </xf>
    <xf numFmtId="164" fontId="3" fillId="2" borderId="22" xfId="2" quotePrefix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/>
  </cellXfs>
  <cellStyles count="5">
    <cellStyle name="Bad" xfId="4" builtinId="27"/>
    <cellStyle name="Good" xfId="3" builtinId="26"/>
    <cellStyle name="Heading 3" xfId="1" builtinId="18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P4%20Project%20Team%20Share%20Folder\Daily%20Energy%20Reading%20MV%20&amp;%20LV\10-AUG-2020\2-TP4%20Consumption%20Cen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-1 MR"/>
      <sheetName val="SS-1 CON"/>
      <sheetName val="SS-2 MR"/>
      <sheetName val="SS-2 CON"/>
      <sheetName val="SS-3 MR"/>
      <sheetName val="SS-3 CON"/>
      <sheetName val="SS-4 MR"/>
      <sheetName val="SS-4 CON"/>
      <sheetName val="Consumption Centre Reading TP4"/>
    </sheetNames>
    <sheetDataSet>
      <sheetData sheetId="0" refreshError="1"/>
      <sheetData sheetId="1" refreshError="1">
        <row r="5">
          <cell r="B5">
            <v>45287</v>
          </cell>
          <cell r="F5">
            <v>111208</v>
          </cell>
          <cell r="H5">
            <v>99397</v>
          </cell>
          <cell r="J5">
            <v>80174</v>
          </cell>
          <cell r="L5">
            <v>90204</v>
          </cell>
          <cell r="N5">
            <v>25369</v>
          </cell>
          <cell r="T5">
            <v>25137</v>
          </cell>
          <cell r="V5">
            <v>5485</v>
          </cell>
          <cell r="Z5">
            <v>42606</v>
          </cell>
          <cell r="AH5">
            <v>15822</v>
          </cell>
          <cell r="AN5">
            <v>35876</v>
          </cell>
          <cell r="AR5">
            <v>121917</v>
          </cell>
          <cell r="AT5">
            <v>54145</v>
          </cell>
          <cell r="AV5">
            <v>10829</v>
          </cell>
          <cell r="AZ5">
            <v>52294</v>
          </cell>
          <cell r="BB5">
            <v>38278</v>
          </cell>
          <cell r="BD5">
            <v>268</v>
          </cell>
          <cell r="BF5">
            <v>56583</v>
          </cell>
          <cell r="BL5">
            <v>52549</v>
          </cell>
          <cell r="BN5">
            <v>18583</v>
          </cell>
          <cell r="BR5">
            <v>32233</v>
          </cell>
          <cell r="BT5">
            <v>6317</v>
          </cell>
          <cell r="BZ5">
            <v>44734</v>
          </cell>
          <cell r="CB5">
            <v>2339</v>
          </cell>
          <cell r="CF5">
            <v>3155</v>
          </cell>
          <cell r="CJ5">
            <v>63387</v>
          </cell>
          <cell r="CL5">
            <v>59606</v>
          </cell>
          <cell r="CN5">
            <v>68527</v>
          </cell>
          <cell r="CP5">
            <v>8215</v>
          </cell>
          <cell r="CR5">
            <v>8613</v>
          </cell>
          <cell r="CV5">
            <v>952</v>
          </cell>
        </row>
      </sheetData>
      <sheetData sheetId="2" refreshError="1"/>
      <sheetData sheetId="3" refreshError="1">
        <row r="5">
          <cell r="B5">
            <v>81769</v>
          </cell>
          <cell r="D5">
            <v>25359</v>
          </cell>
          <cell r="F5">
            <v>88881</v>
          </cell>
          <cell r="H5">
            <v>29066</v>
          </cell>
          <cell r="J5">
            <v>116385</v>
          </cell>
          <cell r="N5">
            <v>805412</v>
          </cell>
          <cell r="P5">
            <v>48235</v>
          </cell>
          <cell r="T5">
            <v>0</v>
          </cell>
          <cell r="V5">
            <v>84525</v>
          </cell>
          <cell r="X5">
            <v>0</v>
          </cell>
          <cell r="Z5">
            <v>0</v>
          </cell>
          <cell r="AB5">
            <v>84377</v>
          </cell>
          <cell r="AD5">
            <v>0</v>
          </cell>
          <cell r="AF5">
            <v>0</v>
          </cell>
          <cell r="AJ5">
            <v>130032</v>
          </cell>
          <cell r="AN5">
            <v>111336</v>
          </cell>
          <cell r="AP5">
            <v>45539</v>
          </cell>
          <cell r="AR5">
            <v>91700</v>
          </cell>
          <cell r="AV5">
            <v>61117</v>
          </cell>
          <cell r="BD5">
            <v>0</v>
          </cell>
          <cell r="BF5">
            <v>89117</v>
          </cell>
          <cell r="BH5">
            <v>0</v>
          </cell>
          <cell r="BJ5">
            <v>48434</v>
          </cell>
          <cell r="BN5">
            <v>143992</v>
          </cell>
          <cell r="BV5">
            <v>141532</v>
          </cell>
          <cell r="BZ5">
            <v>179683</v>
          </cell>
          <cell r="CD5">
            <v>75124</v>
          </cell>
          <cell r="CF5">
            <v>7427</v>
          </cell>
          <cell r="CH5">
            <v>78591</v>
          </cell>
          <cell r="CJ5">
            <v>26172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H38"/>
  <sheetViews>
    <sheetView showGridLines="0" workbookViewId="0">
      <selection activeCell="AE5" sqref="AE5"/>
    </sheetView>
  </sheetViews>
  <sheetFormatPr defaultColWidth="13.7109375" defaultRowHeight="14.55" x14ac:dyDescent="0.25"/>
  <cols>
    <col min="1" max="1" width="9.42578125" bestFit="1" customWidth="1"/>
    <col min="2" max="2" width="29" customWidth="1"/>
    <col min="3" max="6" width="10" style="4" bestFit="1" customWidth="1"/>
    <col min="7" max="28" width="10" bestFit="1" customWidth="1"/>
    <col min="29" max="29" width="10.7109375" bestFit="1" customWidth="1"/>
    <col min="30" max="34" width="10" bestFit="1" customWidth="1"/>
    <col min="248" max="248" width="9.42578125" customWidth="1"/>
    <col min="249" max="249" width="12.5703125" bestFit="1" customWidth="1"/>
    <col min="250" max="250" width="11.28515625" bestFit="1" customWidth="1"/>
    <col min="251" max="251" width="12.5703125" bestFit="1" customWidth="1"/>
    <col min="252" max="252" width="11.28515625" bestFit="1" customWidth="1"/>
    <col min="253" max="253" width="11.85546875" customWidth="1"/>
    <col min="254" max="254" width="12.5703125" bestFit="1" customWidth="1"/>
    <col min="255" max="255" width="13.7109375" bestFit="1" customWidth="1"/>
    <col min="256" max="256" width="13.28515625" bestFit="1" customWidth="1"/>
    <col min="257" max="257" width="22.42578125" customWidth="1"/>
    <col min="504" max="504" width="9.42578125" customWidth="1"/>
    <col min="505" max="505" width="12.5703125" bestFit="1" customWidth="1"/>
    <col min="506" max="506" width="11.28515625" bestFit="1" customWidth="1"/>
    <col min="507" max="507" width="12.5703125" bestFit="1" customWidth="1"/>
    <col min="508" max="508" width="11.28515625" bestFit="1" customWidth="1"/>
    <col min="509" max="509" width="11.85546875" customWidth="1"/>
    <col min="510" max="510" width="12.5703125" bestFit="1" customWidth="1"/>
    <col min="511" max="511" width="13.7109375" bestFit="1" customWidth="1"/>
    <col min="512" max="512" width="13.28515625" bestFit="1" customWidth="1"/>
    <col min="513" max="513" width="22.42578125" customWidth="1"/>
    <col min="760" max="760" width="9.42578125" customWidth="1"/>
    <col min="761" max="761" width="12.5703125" bestFit="1" customWidth="1"/>
    <col min="762" max="762" width="11.28515625" bestFit="1" customWidth="1"/>
    <col min="763" max="763" width="12.5703125" bestFit="1" customWidth="1"/>
    <col min="764" max="764" width="11.28515625" bestFit="1" customWidth="1"/>
    <col min="765" max="765" width="11.85546875" customWidth="1"/>
    <col min="766" max="766" width="12.5703125" bestFit="1" customWidth="1"/>
    <col min="767" max="767" width="13.7109375" bestFit="1" customWidth="1"/>
    <col min="768" max="768" width="13.28515625" bestFit="1" customWidth="1"/>
    <col min="769" max="769" width="22.42578125" customWidth="1"/>
    <col min="1016" max="1016" width="9.42578125" customWidth="1"/>
    <col min="1017" max="1017" width="12.5703125" bestFit="1" customWidth="1"/>
    <col min="1018" max="1018" width="11.28515625" bestFit="1" customWidth="1"/>
    <col min="1019" max="1019" width="12.5703125" bestFit="1" customWidth="1"/>
    <col min="1020" max="1020" width="11.28515625" bestFit="1" customWidth="1"/>
    <col min="1021" max="1021" width="11.85546875" customWidth="1"/>
    <col min="1022" max="1022" width="12.5703125" bestFit="1" customWidth="1"/>
    <col min="1023" max="1023" width="13.7109375" bestFit="1" customWidth="1"/>
    <col min="1024" max="1024" width="13.28515625" bestFit="1" customWidth="1"/>
    <col min="1025" max="1025" width="22.42578125" customWidth="1"/>
    <col min="1272" max="1272" width="9.42578125" customWidth="1"/>
    <col min="1273" max="1273" width="12.5703125" bestFit="1" customWidth="1"/>
    <col min="1274" max="1274" width="11.28515625" bestFit="1" customWidth="1"/>
    <col min="1275" max="1275" width="12.5703125" bestFit="1" customWidth="1"/>
    <col min="1276" max="1276" width="11.28515625" bestFit="1" customWidth="1"/>
    <col min="1277" max="1277" width="11.85546875" customWidth="1"/>
    <col min="1278" max="1278" width="12.5703125" bestFit="1" customWidth="1"/>
    <col min="1279" max="1279" width="13.7109375" bestFit="1" customWidth="1"/>
    <col min="1280" max="1280" width="13.28515625" bestFit="1" customWidth="1"/>
    <col min="1281" max="1281" width="22.42578125" customWidth="1"/>
    <col min="1528" max="1528" width="9.42578125" customWidth="1"/>
    <col min="1529" max="1529" width="12.5703125" bestFit="1" customWidth="1"/>
    <col min="1530" max="1530" width="11.28515625" bestFit="1" customWidth="1"/>
    <col min="1531" max="1531" width="12.5703125" bestFit="1" customWidth="1"/>
    <col min="1532" max="1532" width="11.28515625" bestFit="1" customWidth="1"/>
    <col min="1533" max="1533" width="11.85546875" customWidth="1"/>
    <col min="1534" max="1534" width="12.5703125" bestFit="1" customWidth="1"/>
    <col min="1535" max="1535" width="13.7109375" bestFit="1" customWidth="1"/>
    <col min="1536" max="1536" width="13.28515625" bestFit="1" customWidth="1"/>
    <col min="1537" max="1537" width="22.42578125" customWidth="1"/>
    <col min="1784" max="1784" width="9.42578125" customWidth="1"/>
    <col min="1785" max="1785" width="12.5703125" bestFit="1" customWidth="1"/>
    <col min="1786" max="1786" width="11.28515625" bestFit="1" customWidth="1"/>
    <col min="1787" max="1787" width="12.5703125" bestFit="1" customWidth="1"/>
    <col min="1788" max="1788" width="11.28515625" bestFit="1" customWidth="1"/>
    <col min="1789" max="1789" width="11.85546875" customWidth="1"/>
    <col min="1790" max="1790" width="12.5703125" bestFit="1" customWidth="1"/>
    <col min="1791" max="1791" width="13.7109375" bestFit="1" customWidth="1"/>
    <col min="1792" max="1792" width="13.28515625" bestFit="1" customWidth="1"/>
    <col min="1793" max="1793" width="22.42578125" customWidth="1"/>
    <col min="2040" max="2040" width="9.42578125" customWidth="1"/>
    <col min="2041" max="2041" width="12.5703125" bestFit="1" customWidth="1"/>
    <col min="2042" max="2042" width="11.28515625" bestFit="1" customWidth="1"/>
    <col min="2043" max="2043" width="12.5703125" bestFit="1" customWidth="1"/>
    <col min="2044" max="2044" width="11.28515625" bestFit="1" customWidth="1"/>
    <col min="2045" max="2045" width="11.85546875" customWidth="1"/>
    <col min="2046" max="2046" width="12.5703125" bestFit="1" customWidth="1"/>
    <col min="2047" max="2047" width="13.7109375" bestFit="1" customWidth="1"/>
    <col min="2048" max="2048" width="13.28515625" bestFit="1" customWidth="1"/>
    <col min="2049" max="2049" width="22.42578125" customWidth="1"/>
    <col min="2296" max="2296" width="9.42578125" customWidth="1"/>
    <col min="2297" max="2297" width="12.5703125" bestFit="1" customWidth="1"/>
    <col min="2298" max="2298" width="11.28515625" bestFit="1" customWidth="1"/>
    <col min="2299" max="2299" width="12.5703125" bestFit="1" customWidth="1"/>
    <col min="2300" max="2300" width="11.28515625" bestFit="1" customWidth="1"/>
    <col min="2301" max="2301" width="11.85546875" customWidth="1"/>
    <col min="2302" max="2302" width="12.5703125" bestFit="1" customWidth="1"/>
    <col min="2303" max="2303" width="13.7109375" bestFit="1" customWidth="1"/>
    <col min="2304" max="2304" width="13.28515625" bestFit="1" customWidth="1"/>
    <col min="2305" max="2305" width="22.42578125" customWidth="1"/>
    <col min="2552" max="2552" width="9.42578125" customWidth="1"/>
    <col min="2553" max="2553" width="12.5703125" bestFit="1" customWidth="1"/>
    <col min="2554" max="2554" width="11.28515625" bestFit="1" customWidth="1"/>
    <col min="2555" max="2555" width="12.5703125" bestFit="1" customWidth="1"/>
    <col min="2556" max="2556" width="11.28515625" bestFit="1" customWidth="1"/>
    <col min="2557" max="2557" width="11.85546875" customWidth="1"/>
    <col min="2558" max="2558" width="12.5703125" bestFit="1" customWidth="1"/>
    <col min="2559" max="2559" width="13.7109375" bestFit="1" customWidth="1"/>
    <col min="2560" max="2560" width="13.28515625" bestFit="1" customWidth="1"/>
    <col min="2561" max="2561" width="22.42578125" customWidth="1"/>
    <col min="2808" max="2808" width="9.42578125" customWidth="1"/>
    <col min="2809" max="2809" width="12.5703125" bestFit="1" customWidth="1"/>
    <col min="2810" max="2810" width="11.28515625" bestFit="1" customWidth="1"/>
    <col min="2811" max="2811" width="12.5703125" bestFit="1" customWidth="1"/>
    <col min="2812" max="2812" width="11.28515625" bestFit="1" customWidth="1"/>
    <col min="2813" max="2813" width="11.85546875" customWidth="1"/>
    <col min="2814" max="2814" width="12.5703125" bestFit="1" customWidth="1"/>
    <col min="2815" max="2815" width="13.7109375" bestFit="1" customWidth="1"/>
    <col min="2816" max="2816" width="13.28515625" bestFit="1" customWidth="1"/>
    <col min="2817" max="2817" width="22.42578125" customWidth="1"/>
    <col min="3064" max="3064" width="9.42578125" customWidth="1"/>
    <col min="3065" max="3065" width="12.5703125" bestFit="1" customWidth="1"/>
    <col min="3066" max="3066" width="11.28515625" bestFit="1" customWidth="1"/>
    <col min="3067" max="3067" width="12.5703125" bestFit="1" customWidth="1"/>
    <col min="3068" max="3068" width="11.28515625" bestFit="1" customWidth="1"/>
    <col min="3069" max="3069" width="11.85546875" customWidth="1"/>
    <col min="3070" max="3070" width="12.5703125" bestFit="1" customWidth="1"/>
    <col min="3071" max="3071" width="13.7109375" bestFit="1" customWidth="1"/>
    <col min="3072" max="3072" width="13.28515625" bestFit="1" customWidth="1"/>
    <col min="3073" max="3073" width="22.42578125" customWidth="1"/>
    <col min="3320" max="3320" width="9.42578125" customWidth="1"/>
    <col min="3321" max="3321" width="12.5703125" bestFit="1" customWidth="1"/>
    <col min="3322" max="3322" width="11.28515625" bestFit="1" customWidth="1"/>
    <col min="3323" max="3323" width="12.5703125" bestFit="1" customWidth="1"/>
    <col min="3324" max="3324" width="11.28515625" bestFit="1" customWidth="1"/>
    <col min="3325" max="3325" width="11.85546875" customWidth="1"/>
    <col min="3326" max="3326" width="12.5703125" bestFit="1" customWidth="1"/>
    <col min="3327" max="3327" width="13.7109375" bestFit="1" customWidth="1"/>
    <col min="3328" max="3328" width="13.28515625" bestFit="1" customWidth="1"/>
    <col min="3329" max="3329" width="22.42578125" customWidth="1"/>
    <col min="3576" max="3576" width="9.42578125" customWidth="1"/>
    <col min="3577" max="3577" width="12.5703125" bestFit="1" customWidth="1"/>
    <col min="3578" max="3578" width="11.28515625" bestFit="1" customWidth="1"/>
    <col min="3579" max="3579" width="12.5703125" bestFit="1" customWidth="1"/>
    <col min="3580" max="3580" width="11.28515625" bestFit="1" customWidth="1"/>
    <col min="3581" max="3581" width="11.85546875" customWidth="1"/>
    <col min="3582" max="3582" width="12.5703125" bestFit="1" customWidth="1"/>
    <col min="3583" max="3583" width="13.7109375" bestFit="1" customWidth="1"/>
    <col min="3584" max="3584" width="13.28515625" bestFit="1" customWidth="1"/>
    <col min="3585" max="3585" width="22.42578125" customWidth="1"/>
    <col min="3832" max="3832" width="9.42578125" customWidth="1"/>
    <col min="3833" max="3833" width="12.5703125" bestFit="1" customWidth="1"/>
    <col min="3834" max="3834" width="11.28515625" bestFit="1" customWidth="1"/>
    <col min="3835" max="3835" width="12.5703125" bestFit="1" customWidth="1"/>
    <col min="3836" max="3836" width="11.28515625" bestFit="1" customWidth="1"/>
    <col min="3837" max="3837" width="11.85546875" customWidth="1"/>
    <col min="3838" max="3838" width="12.5703125" bestFit="1" customWidth="1"/>
    <col min="3839" max="3839" width="13.7109375" bestFit="1" customWidth="1"/>
    <col min="3840" max="3840" width="13.28515625" bestFit="1" customWidth="1"/>
    <col min="3841" max="3841" width="22.42578125" customWidth="1"/>
    <col min="4088" max="4088" width="9.42578125" customWidth="1"/>
    <col min="4089" max="4089" width="12.5703125" bestFit="1" customWidth="1"/>
    <col min="4090" max="4090" width="11.28515625" bestFit="1" customWidth="1"/>
    <col min="4091" max="4091" width="12.5703125" bestFit="1" customWidth="1"/>
    <col min="4092" max="4092" width="11.28515625" bestFit="1" customWidth="1"/>
    <col min="4093" max="4093" width="11.85546875" customWidth="1"/>
    <col min="4094" max="4094" width="12.5703125" bestFit="1" customWidth="1"/>
    <col min="4095" max="4095" width="13.7109375" bestFit="1" customWidth="1"/>
    <col min="4096" max="4096" width="13.28515625" bestFit="1" customWidth="1"/>
    <col min="4097" max="4097" width="22.42578125" customWidth="1"/>
    <col min="4344" max="4344" width="9.42578125" customWidth="1"/>
    <col min="4345" max="4345" width="12.5703125" bestFit="1" customWidth="1"/>
    <col min="4346" max="4346" width="11.28515625" bestFit="1" customWidth="1"/>
    <col min="4347" max="4347" width="12.5703125" bestFit="1" customWidth="1"/>
    <col min="4348" max="4348" width="11.28515625" bestFit="1" customWidth="1"/>
    <col min="4349" max="4349" width="11.85546875" customWidth="1"/>
    <col min="4350" max="4350" width="12.5703125" bestFit="1" customWidth="1"/>
    <col min="4351" max="4351" width="13.7109375" bestFit="1" customWidth="1"/>
    <col min="4352" max="4352" width="13.28515625" bestFit="1" customWidth="1"/>
    <col min="4353" max="4353" width="22.42578125" customWidth="1"/>
    <col min="4600" max="4600" width="9.42578125" customWidth="1"/>
    <col min="4601" max="4601" width="12.5703125" bestFit="1" customWidth="1"/>
    <col min="4602" max="4602" width="11.28515625" bestFit="1" customWidth="1"/>
    <col min="4603" max="4603" width="12.5703125" bestFit="1" customWidth="1"/>
    <col min="4604" max="4604" width="11.28515625" bestFit="1" customWidth="1"/>
    <col min="4605" max="4605" width="11.85546875" customWidth="1"/>
    <col min="4606" max="4606" width="12.5703125" bestFit="1" customWidth="1"/>
    <col min="4607" max="4607" width="13.7109375" bestFit="1" customWidth="1"/>
    <col min="4608" max="4608" width="13.28515625" bestFit="1" customWidth="1"/>
    <col min="4609" max="4609" width="22.42578125" customWidth="1"/>
    <col min="4856" max="4856" width="9.42578125" customWidth="1"/>
    <col min="4857" max="4857" width="12.5703125" bestFit="1" customWidth="1"/>
    <col min="4858" max="4858" width="11.28515625" bestFit="1" customWidth="1"/>
    <col min="4859" max="4859" width="12.5703125" bestFit="1" customWidth="1"/>
    <col min="4860" max="4860" width="11.28515625" bestFit="1" customWidth="1"/>
    <col min="4861" max="4861" width="11.85546875" customWidth="1"/>
    <col min="4862" max="4862" width="12.5703125" bestFit="1" customWidth="1"/>
    <col min="4863" max="4863" width="13.7109375" bestFit="1" customWidth="1"/>
    <col min="4864" max="4864" width="13.28515625" bestFit="1" customWidth="1"/>
    <col min="4865" max="4865" width="22.42578125" customWidth="1"/>
    <col min="5112" max="5112" width="9.42578125" customWidth="1"/>
    <col min="5113" max="5113" width="12.5703125" bestFit="1" customWidth="1"/>
    <col min="5114" max="5114" width="11.28515625" bestFit="1" customWidth="1"/>
    <col min="5115" max="5115" width="12.5703125" bestFit="1" customWidth="1"/>
    <col min="5116" max="5116" width="11.28515625" bestFit="1" customWidth="1"/>
    <col min="5117" max="5117" width="11.85546875" customWidth="1"/>
    <col min="5118" max="5118" width="12.5703125" bestFit="1" customWidth="1"/>
    <col min="5119" max="5119" width="13.7109375" bestFit="1" customWidth="1"/>
    <col min="5120" max="5120" width="13.28515625" bestFit="1" customWidth="1"/>
    <col min="5121" max="5121" width="22.42578125" customWidth="1"/>
    <col min="5368" max="5368" width="9.42578125" customWidth="1"/>
    <col min="5369" max="5369" width="12.5703125" bestFit="1" customWidth="1"/>
    <col min="5370" max="5370" width="11.28515625" bestFit="1" customWidth="1"/>
    <col min="5371" max="5371" width="12.5703125" bestFit="1" customWidth="1"/>
    <col min="5372" max="5372" width="11.28515625" bestFit="1" customWidth="1"/>
    <col min="5373" max="5373" width="11.85546875" customWidth="1"/>
    <col min="5374" max="5374" width="12.5703125" bestFit="1" customWidth="1"/>
    <col min="5375" max="5375" width="13.7109375" bestFit="1" customWidth="1"/>
    <col min="5376" max="5376" width="13.28515625" bestFit="1" customWidth="1"/>
    <col min="5377" max="5377" width="22.42578125" customWidth="1"/>
    <col min="5624" max="5624" width="9.42578125" customWidth="1"/>
    <col min="5625" max="5625" width="12.5703125" bestFit="1" customWidth="1"/>
    <col min="5626" max="5626" width="11.28515625" bestFit="1" customWidth="1"/>
    <col min="5627" max="5627" width="12.5703125" bestFit="1" customWidth="1"/>
    <col min="5628" max="5628" width="11.28515625" bestFit="1" customWidth="1"/>
    <col min="5629" max="5629" width="11.85546875" customWidth="1"/>
    <col min="5630" max="5630" width="12.5703125" bestFit="1" customWidth="1"/>
    <col min="5631" max="5631" width="13.7109375" bestFit="1" customWidth="1"/>
    <col min="5632" max="5632" width="13.28515625" bestFit="1" customWidth="1"/>
    <col min="5633" max="5633" width="22.42578125" customWidth="1"/>
    <col min="5880" max="5880" width="9.42578125" customWidth="1"/>
    <col min="5881" max="5881" width="12.5703125" bestFit="1" customWidth="1"/>
    <col min="5882" max="5882" width="11.28515625" bestFit="1" customWidth="1"/>
    <col min="5883" max="5883" width="12.5703125" bestFit="1" customWidth="1"/>
    <col min="5884" max="5884" width="11.28515625" bestFit="1" customWidth="1"/>
    <col min="5885" max="5885" width="11.85546875" customWidth="1"/>
    <col min="5886" max="5886" width="12.5703125" bestFit="1" customWidth="1"/>
    <col min="5887" max="5887" width="13.7109375" bestFit="1" customWidth="1"/>
    <col min="5888" max="5888" width="13.28515625" bestFit="1" customWidth="1"/>
    <col min="5889" max="5889" width="22.42578125" customWidth="1"/>
    <col min="6136" max="6136" width="9.42578125" customWidth="1"/>
    <col min="6137" max="6137" width="12.5703125" bestFit="1" customWidth="1"/>
    <col min="6138" max="6138" width="11.28515625" bestFit="1" customWidth="1"/>
    <col min="6139" max="6139" width="12.5703125" bestFit="1" customWidth="1"/>
    <col min="6140" max="6140" width="11.28515625" bestFit="1" customWidth="1"/>
    <col min="6141" max="6141" width="11.85546875" customWidth="1"/>
    <col min="6142" max="6142" width="12.5703125" bestFit="1" customWidth="1"/>
    <col min="6143" max="6143" width="13.7109375" bestFit="1" customWidth="1"/>
    <col min="6144" max="6144" width="13.28515625" bestFit="1" customWidth="1"/>
    <col min="6145" max="6145" width="22.42578125" customWidth="1"/>
    <col min="6392" max="6392" width="9.42578125" customWidth="1"/>
    <col min="6393" max="6393" width="12.5703125" bestFit="1" customWidth="1"/>
    <col min="6394" max="6394" width="11.28515625" bestFit="1" customWidth="1"/>
    <col min="6395" max="6395" width="12.5703125" bestFit="1" customWidth="1"/>
    <col min="6396" max="6396" width="11.28515625" bestFit="1" customWidth="1"/>
    <col min="6397" max="6397" width="11.85546875" customWidth="1"/>
    <col min="6398" max="6398" width="12.5703125" bestFit="1" customWidth="1"/>
    <col min="6399" max="6399" width="13.7109375" bestFit="1" customWidth="1"/>
    <col min="6400" max="6400" width="13.28515625" bestFit="1" customWidth="1"/>
    <col min="6401" max="6401" width="22.42578125" customWidth="1"/>
    <col min="6648" max="6648" width="9.42578125" customWidth="1"/>
    <col min="6649" max="6649" width="12.5703125" bestFit="1" customWidth="1"/>
    <col min="6650" max="6650" width="11.28515625" bestFit="1" customWidth="1"/>
    <col min="6651" max="6651" width="12.5703125" bestFit="1" customWidth="1"/>
    <col min="6652" max="6652" width="11.28515625" bestFit="1" customWidth="1"/>
    <col min="6653" max="6653" width="11.85546875" customWidth="1"/>
    <col min="6654" max="6654" width="12.5703125" bestFit="1" customWidth="1"/>
    <col min="6655" max="6655" width="13.7109375" bestFit="1" customWidth="1"/>
    <col min="6656" max="6656" width="13.28515625" bestFit="1" customWidth="1"/>
    <col min="6657" max="6657" width="22.42578125" customWidth="1"/>
    <col min="6904" max="6904" width="9.42578125" customWidth="1"/>
    <col min="6905" max="6905" width="12.5703125" bestFit="1" customWidth="1"/>
    <col min="6906" max="6906" width="11.28515625" bestFit="1" customWidth="1"/>
    <col min="6907" max="6907" width="12.5703125" bestFit="1" customWidth="1"/>
    <col min="6908" max="6908" width="11.28515625" bestFit="1" customWidth="1"/>
    <col min="6909" max="6909" width="11.85546875" customWidth="1"/>
    <col min="6910" max="6910" width="12.5703125" bestFit="1" customWidth="1"/>
    <col min="6911" max="6911" width="13.7109375" bestFit="1" customWidth="1"/>
    <col min="6912" max="6912" width="13.28515625" bestFit="1" customWidth="1"/>
    <col min="6913" max="6913" width="22.42578125" customWidth="1"/>
    <col min="7160" max="7160" width="9.42578125" customWidth="1"/>
    <col min="7161" max="7161" width="12.5703125" bestFit="1" customWidth="1"/>
    <col min="7162" max="7162" width="11.28515625" bestFit="1" customWidth="1"/>
    <col min="7163" max="7163" width="12.5703125" bestFit="1" customWidth="1"/>
    <col min="7164" max="7164" width="11.28515625" bestFit="1" customWidth="1"/>
    <col min="7165" max="7165" width="11.85546875" customWidth="1"/>
    <col min="7166" max="7166" width="12.5703125" bestFit="1" customWidth="1"/>
    <col min="7167" max="7167" width="13.7109375" bestFit="1" customWidth="1"/>
    <col min="7168" max="7168" width="13.28515625" bestFit="1" customWidth="1"/>
    <col min="7169" max="7169" width="22.42578125" customWidth="1"/>
    <col min="7416" max="7416" width="9.42578125" customWidth="1"/>
    <col min="7417" max="7417" width="12.5703125" bestFit="1" customWidth="1"/>
    <col min="7418" max="7418" width="11.28515625" bestFit="1" customWidth="1"/>
    <col min="7419" max="7419" width="12.5703125" bestFit="1" customWidth="1"/>
    <col min="7420" max="7420" width="11.28515625" bestFit="1" customWidth="1"/>
    <col min="7421" max="7421" width="11.85546875" customWidth="1"/>
    <col min="7422" max="7422" width="12.5703125" bestFit="1" customWidth="1"/>
    <col min="7423" max="7423" width="13.7109375" bestFit="1" customWidth="1"/>
    <col min="7424" max="7424" width="13.28515625" bestFit="1" customWidth="1"/>
    <col min="7425" max="7425" width="22.42578125" customWidth="1"/>
    <col min="7672" max="7672" width="9.42578125" customWidth="1"/>
    <col min="7673" max="7673" width="12.5703125" bestFit="1" customWidth="1"/>
    <col min="7674" max="7674" width="11.28515625" bestFit="1" customWidth="1"/>
    <col min="7675" max="7675" width="12.5703125" bestFit="1" customWidth="1"/>
    <col min="7676" max="7676" width="11.28515625" bestFit="1" customWidth="1"/>
    <col min="7677" max="7677" width="11.85546875" customWidth="1"/>
    <col min="7678" max="7678" width="12.5703125" bestFit="1" customWidth="1"/>
    <col min="7679" max="7679" width="13.7109375" bestFit="1" customWidth="1"/>
    <col min="7680" max="7680" width="13.28515625" bestFit="1" customWidth="1"/>
    <col min="7681" max="7681" width="22.42578125" customWidth="1"/>
    <col min="7928" max="7928" width="9.42578125" customWidth="1"/>
    <col min="7929" max="7929" width="12.5703125" bestFit="1" customWidth="1"/>
    <col min="7930" max="7930" width="11.28515625" bestFit="1" customWidth="1"/>
    <col min="7931" max="7931" width="12.5703125" bestFit="1" customWidth="1"/>
    <col min="7932" max="7932" width="11.28515625" bestFit="1" customWidth="1"/>
    <col min="7933" max="7933" width="11.85546875" customWidth="1"/>
    <col min="7934" max="7934" width="12.5703125" bestFit="1" customWidth="1"/>
    <col min="7935" max="7935" width="13.7109375" bestFit="1" customWidth="1"/>
    <col min="7936" max="7936" width="13.28515625" bestFit="1" customWidth="1"/>
    <col min="7937" max="7937" width="22.42578125" customWidth="1"/>
    <col min="8184" max="8184" width="9.42578125" customWidth="1"/>
    <col min="8185" max="8185" width="12.5703125" bestFit="1" customWidth="1"/>
    <col min="8186" max="8186" width="11.28515625" bestFit="1" customWidth="1"/>
    <col min="8187" max="8187" width="12.5703125" bestFit="1" customWidth="1"/>
    <col min="8188" max="8188" width="11.28515625" bestFit="1" customWidth="1"/>
    <col min="8189" max="8189" width="11.85546875" customWidth="1"/>
    <col min="8190" max="8190" width="12.5703125" bestFit="1" customWidth="1"/>
    <col min="8191" max="8191" width="13.7109375" bestFit="1" customWidth="1"/>
    <col min="8192" max="8192" width="13.28515625" bestFit="1" customWidth="1"/>
    <col min="8193" max="8193" width="22.42578125" customWidth="1"/>
    <col min="8440" max="8440" width="9.42578125" customWidth="1"/>
    <col min="8441" max="8441" width="12.5703125" bestFit="1" customWidth="1"/>
    <col min="8442" max="8442" width="11.28515625" bestFit="1" customWidth="1"/>
    <col min="8443" max="8443" width="12.5703125" bestFit="1" customWidth="1"/>
    <col min="8444" max="8444" width="11.28515625" bestFit="1" customWidth="1"/>
    <col min="8445" max="8445" width="11.85546875" customWidth="1"/>
    <col min="8446" max="8446" width="12.5703125" bestFit="1" customWidth="1"/>
    <col min="8447" max="8447" width="13.7109375" bestFit="1" customWidth="1"/>
    <col min="8448" max="8448" width="13.28515625" bestFit="1" customWidth="1"/>
    <col min="8449" max="8449" width="22.42578125" customWidth="1"/>
    <col min="8696" max="8696" width="9.42578125" customWidth="1"/>
    <col min="8697" max="8697" width="12.5703125" bestFit="1" customWidth="1"/>
    <col min="8698" max="8698" width="11.28515625" bestFit="1" customWidth="1"/>
    <col min="8699" max="8699" width="12.5703125" bestFit="1" customWidth="1"/>
    <col min="8700" max="8700" width="11.28515625" bestFit="1" customWidth="1"/>
    <col min="8701" max="8701" width="11.85546875" customWidth="1"/>
    <col min="8702" max="8702" width="12.5703125" bestFit="1" customWidth="1"/>
    <col min="8703" max="8703" width="13.7109375" bestFit="1" customWidth="1"/>
    <col min="8704" max="8704" width="13.28515625" bestFit="1" customWidth="1"/>
    <col min="8705" max="8705" width="22.42578125" customWidth="1"/>
    <col min="8952" max="8952" width="9.42578125" customWidth="1"/>
    <col min="8953" max="8953" width="12.5703125" bestFit="1" customWidth="1"/>
    <col min="8954" max="8954" width="11.28515625" bestFit="1" customWidth="1"/>
    <col min="8955" max="8955" width="12.5703125" bestFit="1" customWidth="1"/>
    <col min="8956" max="8956" width="11.28515625" bestFit="1" customWidth="1"/>
    <col min="8957" max="8957" width="11.85546875" customWidth="1"/>
    <col min="8958" max="8958" width="12.5703125" bestFit="1" customWidth="1"/>
    <col min="8959" max="8959" width="13.7109375" bestFit="1" customWidth="1"/>
    <col min="8960" max="8960" width="13.28515625" bestFit="1" customWidth="1"/>
    <col min="8961" max="8961" width="22.42578125" customWidth="1"/>
    <col min="9208" max="9208" width="9.42578125" customWidth="1"/>
    <col min="9209" max="9209" width="12.5703125" bestFit="1" customWidth="1"/>
    <col min="9210" max="9210" width="11.28515625" bestFit="1" customWidth="1"/>
    <col min="9211" max="9211" width="12.5703125" bestFit="1" customWidth="1"/>
    <col min="9212" max="9212" width="11.28515625" bestFit="1" customWidth="1"/>
    <col min="9213" max="9213" width="11.85546875" customWidth="1"/>
    <col min="9214" max="9214" width="12.5703125" bestFit="1" customWidth="1"/>
    <col min="9215" max="9215" width="13.7109375" bestFit="1" customWidth="1"/>
    <col min="9216" max="9216" width="13.28515625" bestFit="1" customWidth="1"/>
    <col min="9217" max="9217" width="22.42578125" customWidth="1"/>
    <col min="9464" max="9464" width="9.42578125" customWidth="1"/>
    <col min="9465" max="9465" width="12.5703125" bestFit="1" customWidth="1"/>
    <col min="9466" max="9466" width="11.28515625" bestFit="1" customWidth="1"/>
    <col min="9467" max="9467" width="12.5703125" bestFit="1" customWidth="1"/>
    <col min="9468" max="9468" width="11.28515625" bestFit="1" customWidth="1"/>
    <col min="9469" max="9469" width="11.85546875" customWidth="1"/>
    <col min="9470" max="9470" width="12.5703125" bestFit="1" customWidth="1"/>
    <col min="9471" max="9471" width="13.7109375" bestFit="1" customWidth="1"/>
    <col min="9472" max="9472" width="13.28515625" bestFit="1" customWidth="1"/>
    <col min="9473" max="9473" width="22.42578125" customWidth="1"/>
    <col min="9720" max="9720" width="9.42578125" customWidth="1"/>
    <col min="9721" max="9721" width="12.5703125" bestFit="1" customWidth="1"/>
    <col min="9722" max="9722" width="11.28515625" bestFit="1" customWidth="1"/>
    <col min="9723" max="9723" width="12.5703125" bestFit="1" customWidth="1"/>
    <col min="9724" max="9724" width="11.28515625" bestFit="1" customWidth="1"/>
    <col min="9725" max="9725" width="11.85546875" customWidth="1"/>
    <col min="9726" max="9726" width="12.5703125" bestFit="1" customWidth="1"/>
    <col min="9727" max="9727" width="13.7109375" bestFit="1" customWidth="1"/>
    <col min="9728" max="9728" width="13.28515625" bestFit="1" customWidth="1"/>
    <col min="9729" max="9729" width="22.42578125" customWidth="1"/>
    <col min="9976" max="9976" width="9.42578125" customWidth="1"/>
    <col min="9977" max="9977" width="12.5703125" bestFit="1" customWidth="1"/>
    <col min="9978" max="9978" width="11.28515625" bestFit="1" customWidth="1"/>
    <col min="9979" max="9979" width="12.5703125" bestFit="1" customWidth="1"/>
    <col min="9980" max="9980" width="11.28515625" bestFit="1" customWidth="1"/>
    <col min="9981" max="9981" width="11.85546875" customWidth="1"/>
    <col min="9982" max="9982" width="12.5703125" bestFit="1" customWidth="1"/>
    <col min="9983" max="9983" width="13.7109375" bestFit="1" customWidth="1"/>
    <col min="9984" max="9984" width="13.28515625" bestFit="1" customWidth="1"/>
    <col min="9985" max="9985" width="22.42578125" customWidth="1"/>
    <col min="10232" max="10232" width="9.42578125" customWidth="1"/>
    <col min="10233" max="10233" width="12.5703125" bestFit="1" customWidth="1"/>
    <col min="10234" max="10234" width="11.28515625" bestFit="1" customWidth="1"/>
    <col min="10235" max="10235" width="12.5703125" bestFit="1" customWidth="1"/>
    <col min="10236" max="10236" width="11.28515625" bestFit="1" customWidth="1"/>
    <col min="10237" max="10237" width="11.85546875" customWidth="1"/>
    <col min="10238" max="10238" width="12.5703125" bestFit="1" customWidth="1"/>
    <col min="10239" max="10239" width="13.7109375" bestFit="1" customWidth="1"/>
    <col min="10240" max="10240" width="13.28515625" bestFit="1" customWidth="1"/>
    <col min="10241" max="10241" width="22.42578125" customWidth="1"/>
    <col min="10488" max="10488" width="9.42578125" customWidth="1"/>
    <col min="10489" max="10489" width="12.5703125" bestFit="1" customWidth="1"/>
    <col min="10490" max="10490" width="11.28515625" bestFit="1" customWidth="1"/>
    <col min="10491" max="10491" width="12.5703125" bestFit="1" customWidth="1"/>
    <col min="10492" max="10492" width="11.28515625" bestFit="1" customWidth="1"/>
    <col min="10493" max="10493" width="11.85546875" customWidth="1"/>
    <col min="10494" max="10494" width="12.5703125" bestFit="1" customWidth="1"/>
    <col min="10495" max="10495" width="13.7109375" bestFit="1" customWidth="1"/>
    <col min="10496" max="10496" width="13.28515625" bestFit="1" customWidth="1"/>
    <col min="10497" max="10497" width="22.42578125" customWidth="1"/>
    <col min="10744" max="10744" width="9.42578125" customWidth="1"/>
    <col min="10745" max="10745" width="12.5703125" bestFit="1" customWidth="1"/>
    <col min="10746" max="10746" width="11.28515625" bestFit="1" customWidth="1"/>
    <col min="10747" max="10747" width="12.5703125" bestFit="1" customWidth="1"/>
    <col min="10748" max="10748" width="11.28515625" bestFit="1" customWidth="1"/>
    <col min="10749" max="10749" width="11.85546875" customWidth="1"/>
    <col min="10750" max="10750" width="12.5703125" bestFit="1" customWidth="1"/>
    <col min="10751" max="10751" width="13.7109375" bestFit="1" customWidth="1"/>
    <col min="10752" max="10752" width="13.28515625" bestFit="1" customWidth="1"/>
    <col min="10753" max="10753" width="22.42578125" customWidth="1"/>
    <col min="11000" max="11000" width="9.42578125" customWidth="1"/>
    <col min="11001" max="11001" width="12.5703125" bestFit="1" customWidth="1"/>
    <col min="11002" max="11002" width="11.28515625" bestFit="1" customWidth="1"/>
    <col min="11003" max="11003" width="12.5703125" bestFit="1" customWidth="1"/>
    <col min="11004" max="11004" width="11.28515625" bestFit="1" customWidth="1"/>
    <col min="11005" max="11005" width="11.85546875" customWidth="1"/>
    <col min="11006" max="11006" width="12.5703125" bestFit="1" customWidth="1"/>
    <col min="11007" max="11007" width="13.7109375" bestFit="1" customWidth="1"/>
    <col min="11008" max="11008" width="13.28515625" bestFit="1" customWidth="1"/>
    <col min="11009" max="11009" width="22.42578125" customWidth="1"/>
    <col min="11256" max="11256" width="9.42578125" customWidth="1"/>
    <col min="11257" max="11257" width="12.5703125" bestFit="1" customWidth="1"/>
    <col min="11258" max="11258" width="11.28515625" bestFit="1" customWidth="1"/>
    <col min="11259" max="11259" width="12.5703125" bestFit="1" customWidth="1"/>
    <col min="11260" max="11260" width="11.28515625" bestFit="1" customWidth="1"/>
    <col min="11261" max="11261" width="11.85546875" customWidth="1"/>
    <col min="11262" max="11262" width="12.5703125" bestFit="1" customWidth="1"/>
    <col min="11263" max="11263" width="13.7109375" bestFit="1" customWidth="1"/>
    <col min="11264" max="11264" width="13.28515625" bestFit="1" customWidth="1"/>
    <col min="11265" max="11265" width="22.42578125" customWidth="1"/>
    <col min="11512" max="11512" width="9.42578125" customWidth="1"/>
    <col min="11513" max="11513" width="12.5703125" bestFit="1" customWidth="1"/>
    <col min="11514" max="11514" width="11.28515625" bestFit="1" customWidth="1"/>
    <col min="11515" max="11515" width="12.5703125" bestFit="1" customWidth="1"/>
    <col min="11516" max="11516" width="11.28515625" bestFit="1" customWidth="1"/>
    <col min="11517" max="11517" width="11.85546875" customWidth="1"/>
    <col min="11518" max="11518" width="12.5703125" bestFit="1" customWidth="1"/>
    <col min="11519" max="11519" width="13.7109375" bestFit="1" customWidth="1"/>
    <col min="11520" max="11520" width="13.28515625" bestFit="1" customWidth="1"/>
    <col min="11521" max="11521" width="22.42578125" customWidth="1"/>
    <col min="11768" max="11768" width="9.42578125" customWidth="1"/>
    <col min="11769" max="11769" width="12.5703125" bestFit="1" customWidth="1"/>
    <col min="11770" max="11770" width="11.28515625" bestFit="1" customWidth="1"/>
    <col min="11771" max="11771" width="12.5703125" bestFit="1" customWidth="1"/>
    <col min="11772" max="11772" width="11.28515625" bestFit="1" customWidth="1"/>
    <col min="11773" max="11773" width="11.85546875" customWidth="1"/>
    <col min="11774" max="11774" width="12.5703125" bestFit="1" customWidth="1"/>
    <col min="11775" max="11775" width="13.7109375" bestFit="1" customWidth="1"/>
    <col min="11776" max="11776" width="13.28515625" bestFit="1" customWidth="1"/>
    <col min="11777" max="11777" width="22.42578125" customWidth="1"/>
    <col min="12024" max="12024" width="9.42578125" customWidth="1"/>
    <col min="12025" max="12025" width="12.5703125" bestFit="1" customWidth="1"/>
    <col min="12026" max="12026" width="11.28515625" bestFit="1" customWidth="1"/>
    <col min="12027" max="12027" width="12.5703125" bestFit="1" customWidth="1"/>
    <col min="12028" max="12028" width="11.28515625" bestFit="1" customWidth="1"/>
    <col min="12029" max="12029" width="11.85546875" customWidth="1"/>
    <col min="12030" max="12030" width="12.5703125" bestFit="1" customWidth="1"/>
    <col min="12031" max="12031" width="13.7109375" bestFit="1" customWidth="1"/>
    <col min="12032" max="12032" width="13.28515625" bestFit="1" customWidth="1"/>
    <col min="12033" max="12033" width="22.42578125" customWidth="1"/>
    <col min="12280" max="12280" width="9.42578125" customWidth="1"/>
    <col min="12281" max="12281" width="12.5703125" bestFit="1" customWidth="1"/>
    <col min="12282" max="12282" width="11.28515625" bestFit="1" customWidth="1"/>
    <col min="12283" max="12283" width="12.5703125" bestFit="1" customWidth="1"/>
    <col min="12284" max="12284" width="11.28515625" bestFit="1" customWidth="1"/>
    <col min="12285" max="12285" width="11.85546875" customWidth="1"/>
    <col min="12286" max="12286" width="12.5703125" bestFit="1" customWidth="1"/>
    <col min="12287" max="12287" width="13.7109375" bestFit="1" customWidth="1"/>
    <col min="12288" max="12288" width="13.28515625" bestFit="1" customWidth="1"/>
    <col min="12289" max="12289" width="22.42578125" customWidth="1"/>
    <col min="12536" max="12536" width="9.42578125" customWidth="1"/>
    <col min="12537" max="12537" width="12.5703125" bestFit="1" customWidth="1"/>
    <col min="12538" max="12538" width="11.28515625" bestFit="1" customWidth="1"/>
    <col min="12539" max="12539" width="12.5703125" bestFit="1" customWidth="1"/>
    <col min="12540" max="12540" width="11.28515625" bestFit="1" customWidth="1"/>
    <col min="12541" max="12541" width="11.85546875" customWidth="1"/>
    <col min="12542" max="12542" width="12.5703125" bestFit="1" customWidth="1"/>
    <col min="12543" max="12543" width="13.7109375" bestFit="1" customWidth="1"/>
    <col min="12544" max="12544" width="13.28515625" bestFit="1" customWidth="1"/>
    <col min="12545" max="12545" width="22.42578125" customWidth="1"/>
    <col min="12792" max="12792" width="9.42578125" customWidth="1"/>
    <col min="12793" max="12793" width="12.5703125" bestFit="1" customWidth="1"/>
    <col min="12794" max="12794" width="11.28515625" bestFit="1" customWidth="1"/>
    <col min="12795" max="12795" width="12.5703125" bestFit="1" customWidth="1"/>
    <col min="12796" max="12796" width="11.28515625" bestFit="1" customWidth="1"/>
    <col min="12797" max="12797" width="11.85546875" customWidth="1"/>
    <col min="12798" max="12798" width="12.5703125" bestFit="1" customWidth="1"/>
    <col min="12799" max="12799" width="13.7109375" bestFit="1" customWidth="1"/>
    <col min="12800" max="12800" width="13.28515625" bestFit="1" customWidth="1"/>
    <col min="12801" max="12801" width="22.42578125" customWidth="1"/>
    <col min="13048" max="13048" width="9.42578125" customWidth="1"/>
    <col min="13049" max="13049" width="12.5703125" bestFit="1" customWidth="1"/>
    <col min="13050" max="13050" width="11.28515625" bestFit="1" customWidth="1"/>
    <col min="13051" max="13051" width="12.5703125" bestFit="1" customWidth="1"/>
    <col min="13052" max="13052" width="11.28515625" bestFit="1" customWidth="1"/>
    <col min="13053" max="13053" width="11.85546875" customWidth="1"/>
    <col min="13054" max="13054" width="12.5703125" bestFit="1" customWidth="1"/>
    <col min="13055" max="13055" width="13.7109375" bestFit="1" customWidth="1"/>
    <col min="13056" max="13056" width="13.28515625" bestFit="1" customWidth="1"/>
    <col min="13057" max="13057" width="22.42578125" customWidth="1"/>
    <col min="13304" max="13304" width="9.42578125" customWidth="1"/>
    <col min="13305" max="13305" width="12.5703125" bestFit="1" customWidth="1"/>
    <col min="13306" max="13306" width="11.28515625" bestFit="1" customWidth="1"/>
    <col min="13307" max="13307" width="12.5703125" bestFit="1" customWidth="1"/>
    <col min="13308" max="13308" width="11.28515625" bestFit="1" customWidth="1"/>
    <col min="13309" max="13309" width="11.85546875" customWidth="1"/>
    <col min="13310" max="13310" width="12.5703125" bestFit="1" customWidth="1"/>
    <col min="13311" max="13311" width="13.7109375" bestFit="1" customWidth="1"/>
    <col min="13312" max="13312" width="13.28515625" bestFit="1" customWidth="1"/>
    <col min="13313" max="13313" width="22.42578125" customWidth="1"/>
    <col min="13560" max="13560" width="9.42578125" customWidth="1"/>
    <col min="13561" max="13561" width="12.5703125" bestFit="1" customWidth="1"/>
    <col min="13562" max="13562" width="11.28515625" bestFit="1" customWidth="1"/>
    <col min="13563" max="13563" width="12.5703125" bestFit="1" customWidth="1"/>
    <col min="13564" max="13564" width="11.28515625" bestFit="1" customWidth="1"/>
    <col min="13565" max="13565" width="11.85546875" customWidth="1"/>
    <col min="13566" max="13566" width="12.5703125" bestFit="1" customWidth="1"/>
    <col min="13567" max="13567" width="13.7109375" bestFit="1" customWidth="1"/>
    <col min="13568" max="13568" width="13.28515625" bestFit="1" customWidth="1"/>
    <col min="13569" max="13569" width="22.42578125" customWidth="1"/>
    <col min="13816" max="13816" width="9.42578125" customWidth="1"/>
    <col min="13817" max="13817" width="12.5703125" bestFit="1" customWidth="1"/>
    <col min="13818" max="13818" width="11.28515625" bestFit="1" customWidth="1"/>
    <col min="13819" max="13819" width="12.5703125" bestFit="1" customWidth="1"/>
    <col min="13820" max="13820" width="11.28515625" bestFit="1" customWidth="1"/>
    <col min="13821" max="13821" width="11.85546875" customWidth="1"/>
    <col min="13822" max="13822" width="12.5703125" bestFit="1" customWidth="1"/>
    <col min="13823" max="13823" width="13.7109375" bestFit="1" customWidth="1"/>
    <col min="13824" max="13824" width="13.28515625" bestFit="1" customWidth="1"/>
    <col min="13825" max="13825" width="22.42578125" customWidth="1"/>
    <col min="14072" max="14072" width="9.42578125" customWidth="1"/>
    <col min="14073" max="14073" width="12.5703125" bestFit="1" customWidth="1"/>
    <col min="14074" max="14074" width="11.28515625" bestFit="1" customWidth="1"/>
    <col min="14075" max="14075" width="12.5703125" bestFit="1" customWidth="1"/>
    <col min="14076" max="14076" width="11.28515625" bestFit="1" customWidth="1"/>
    <col min="14077" max="14077" width="11.85546875" customWidth="1"/>
    <col min="14078" max="14078" width="12.5703125" bestFit="1" customWidth="1"/>
    <col min="14079" max="14079" width="13.7109375" bestFit="1" customWidth="1"/>
    <col min="14080" max="14080" width="13.28515625" bestFit="1" customWidth="1"/>
    <col min="14081" max="14081" width="22.42578125" customWidth="1"/>
    <col min="14328" max="14328" width="9.42578125" customWidth="1"/>
    <col min="14329" max="14329" width="12.5703125" bestFit="1" customWidth="1"/>
    <col min="14330" max="14330" width="11.28515625" bestFit="1" customWidth="1"/>
    <col min="14331" max="14331" width="12.5703125" bestFit="1" customWidth="1"/>
    <col min="14332" max="14332" width="11.28515625" bestFit="1" customWidth="1"/>
    <col min="14333" max="14333" width="11.85546875" customWidth="1"/>
    <col min="14334" max="14334" width="12.5703125" bestFit="1" customWidth="1"/>
    <col min="14335" max="14335" width="13.7109375" bestFit="1" customWidth="1"/>
    <col min="14336" max="14336" width="13.28515625" bestFit="1" customWidth="1"/>
    <col min="14337" max="14337" width="22.42578125" customWidth="1"/>
    <col min="14584" max="14584" width="9.42578125" customWidth="1"/>
    <col min="14585" max="14585" width="12.5703125" bestFit="1" customWidth="1"/>
    <col min="14586" max="14586" width="11.28515625" bestFit="1" customWidth="1"/>
    <col min="14587" max="14587" width="12.5703125" bestFit="1" customWidth="1"/>
    <col min="14588" max="14588" width="11.28515625" bestFit="1" customWidth="1"/>
    <col min="14589" max="14589" width="11.85546875" customWidth="1"/>
    <col min="14590" max="14590" width="12.5703125" bestFit="1" customWidth="1"/>
    <col min="14591" max="14591" width="13.7109375" bestFit="1" customWidth="1"/>
    <col min="14592" max="14592" width="13.28515625" bestFit="1" customWidth="1"/>
    <col min="14593" max="14593" width="22.42578125" customWidth="1"/>
    <col min="14840" max="14840" width="9.42578125" customWidth="1"/>
    <col min="14841" max="14841" width="12.5703125" bestFit="1" customWidth="1"/>
    <col min="14842" max="14842" width="11.28515625" bestFit="1" customWidth="1"/>
    <col min="14843" max="14843" width="12.5703125" bestFit="1" customWidth="1"/>
    <col min="14844" max="14844" width="11.28515625" bestFit="1" customWidth="1"/>
    <col min="14845" max="14845" width="11.85546875" customWidth="1"/>
    <col min="14846" max="14846" width="12.5703125" bestFit="1" customWidth="1"/>
    <col min="14847" max="14847" width="13.7109375" bestFit="1" customWidth="1"/>
    <col min="14848" max="14848" width="13.28515625" bestFit="1" customWidth="1"/>
    <col min="14849" max="14849" width="22.42578125" customWidth="1"/>
    <col min="15096" max="15096" width="9.42578125" customWidth="1"/>
    <col min="15097" max="15097" width="12.5703125" bestFit="1" customWidth="1"/>
    <col min="15098" max="15098" width="11.28515625" bestFit="1" customWidth="1"/>
    <col min="15099" max="15099" width="12.5703125" bestFit="1" customWidth="1"/>
    <col min="15100" max="15100" width="11.28515625" bestFit="1" customWidth="1"/>
    <col min="15101" max="15101" width="11.85546875" customWidth="1"/>
    <col min="15102" max="15102" width="12.5703125" bestFit="1" customWidth="1"/>
    <col min="15103" max="15103" width="13.7109375" bestFit="1" customWidth="1"/>
    <col min="15104" max="15104" width="13.28515625" bestFit="1" customWidth="1"/>
    <col min="15105" max="15105" width="22.42578125" customWidth="1"/>
    <col min="15352" max="15352" width="9.42578125" customWidth="1"/>
    <col min="15353" max="15353" width="12.5703125" bestFit="1" customWidth="1"/>
    <col min="15354" max="15354" width="11.28515625" bestFit="1" customWidth="1"/>
    <col min="15355" max="15355" width="12.5703125" bestFit="1" customWidth="1"/>
    <col min="15356" max="15356" width="11.28515625" bestFit="1" customWidth="1"/>
    <col min="15357" max="15357" width="11.85546875" customWidth="1"/>
    <col min="15358" max="15358" width="12.5703125" bestFit="1" customWidth="1"/>
    <col min="15359" max="15359" width="13.7109375" bestFit="1" customWidth="1"/>
    <col min="15360" max="15360" width="13.28515625" bestFit="1" customWidth="1"/>
    <col min="15361" max="15361" width="22.42578125" customWidth="1"/>
    <col min="15608" max="15608" width="9.42578125" customWidth="1"/>
    <col min="15609" max="15609" width="12.5703125" bestFit="1" customWidth="1"/>
    <col min="15610" max="15610" width="11.28515625" bestFit="1" customWidth="1"/>
    <col min="15611" max="15611" width="12.5703125" bestFit="1" customWidth="1"/>
    <col min="15612" max="15612" width="11.28515625" bestFit="1" customWidth="1"/>
    <col min="15613" max="15613" width="11.85546875" customWidth="1"/>
    <col min="15614" max="15614" width="12.5703125" bestFit="1" customWidth="1"/>
    <col min="15615" max="15615" width="13.7109375" bestFit="1" customWidth="1"/>
    <col min="15616" max="15616" width="13.28515625" bestFit="1" customWidth="1"/>
    <col min="15617" max="15617" width="22.42578125" customWidth="1"/>
    <col min="15864" max="15864" width="9.42578125" customWidth="1"/>
    <col min="15865" max="15865" width="12.5703125" bestFit="1" customWidth="1"/>
    <col min="15866" max="15866" width="11.28515625" bestFit="1" customWidth="1"/>
    <col min="15867" max="15867" width="12.5703125" bestFit="1" customWidth="1"/>
    <col min="15868" max="15868" width="11.28515625" bestFit="1" customWidth="1"/>
    <col min="15869" max="15869" width="11.85546875" customWidth="1"/>
    <col min="15870" max="15870" width="12.5703125" bestFit="1" customWidth="1"/>
    <col min="15871" max="15871" width="13.7109375" bestFit="1" customWidth="1"/>
    <col min="15872" max="15872" width="13.28515625" bestFit="1" customWidth="1"/>
    <col min="15873" max="15873" width="22.42578125" customWidth="1"/>
    <col min="16120" max="16120" width="9.42578125" customWidth="1"/>
    <col min="16121" max="16121" width="12.5703125" bestFit="1" customWidth="1"/>
    <col min="16122" max="16122" width="11.28515625" bestFit="1" customWidth="1"/>
    <col min="16123" max="16123" width="12.5703125" bestFit="1" customWidth="1"/>
    <col min="16124" max="16124" width="11.28515625" bestFit="1" customWidth="1"/>
    <col min="16125" max="16125" width="11.85546875" customWidth="1"/>
    <col min="16126" max="16126" width="12.5703125" bestFit="1" customWidth="1"/>
    <col min="16127" max="16127" width="13.7109375" bestFit="1" customWidth="1"/>
    <col min="16128" max="16128" width="13.28515625" bestFit="1" customWidth="1"/>
    <col min="16129" max="16129" width="22.42578125" customWidth="1"/>
  </cols>
  <sheetData>
    <row r="1" spans="1:34" ht="22.55" customHeight="1" x14ac:dyDescent="0.45">
      <c r="A1" s="118" t="s">
        <v>54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2" spans="1:34" ht="15.3" thickBot="1" x14ac:dyDescent="0.3">
      <c r="A2" s="116" t="s">
        <v>1</v>
      </c>
      <c r="B2" s="117"/>
      <c r="C2" s="8">
        <v>44197</v>
      </c>
      <c r="D2" s="8">
        <v>44198</v>
      </c>
      <c r="E2" s="8">
        <v>44199</v>
      </c>
      <c r="F2" s="8">
        <v>44200</v>
      </c>
      <c r="G2" s="8">
        <v>44201</v>
      </c>
      <c r="H2" s="8">
        <v>44202</v>
      </c>
      <c r="I2" s="8">
        <v>44203</v>
      </c>
      <c r="J2" s="8">
        <v>44204</v>
      </c>
      <c r="K2" s="8">
        <v>44205</v>
      </c>
      <c r="L2" s="8">
        <v>44206</v>
      </c>
      <c r="M2" s="8">
        <v>44207</v>
      </c>
      <c r="N2" s="8">
        <v>44208</v>
      </c>
      <c r="O2" s="8">
        <v>44209</v>
      </c>
      <c r="P2" s="8">
        <v>44210</v>
      </c>
      <c r="Q2" s="8">
        <v>44211</v>
      </c>
      <c r="R2" s="8">
        <v>44212</v>
      </c>
      <c r="S2" s="8">
        <v>44213</v>
      </c>
      <c r="T2" s="8">
        <v>44214</v>
      </c>
      <c r="U2" s="8">
        <v>44215</v>
      </c>
      <c r="V2" s="8">
        <v>44216</v>
      </c>
      <c r="W2" s="8">
        <v>44217</v>
      </c>
      <c r="X2" s="8">
        <v>44218</v>
      </c>
      <c r="Y2" s="8">
        <v>44219</v>
      </c>
      <c r="Z2" s="8">
        <v>44220</v>
      </c>
      <c r="AA2" s="8">
        <v>44221</v>
      </c>
      <c r="AB2" s="8">
        <v>44222</v>
      </c>
      <c r="AC2" s="8">
        <v>44223</v>
      </c>
      <c r="AD2" s="8">
        <v>44224</v>
      </c>
      <c r="AE2" s="8">
        <v>44225</v>
      </c>
      <c r="AF2" s="8">
        <v>44226</v>
      </c>
      <c r="AG2" s="8">
        <v>44227</v>
      </c>
      <c r="AH2" s="8">
        <v>44228</v>
      </c>
    </row>
    <row r="3" spans="1:34" s="2" customFormat="1" ht="15.1" customHeight="1" thickBot="1" x14ac:dyDescent="0.3">
      <c r="A3" s="31"/>
      <c r="B3" s="8" t="s">
        <v>0</v>
      </c>
      <c r="C3" s="1" t="s">
        <v>2</v>
      </c>
      <c r="D3" s="9" t="s">
        <v>2</v>
      </c>
      <c r="E3" s="1" t="s">
        <v>2</v>
      </c>
      <c r="F3" s="9" t="s">
        <v>2</v>
      </c>
      <c r="G3" s="1" t="s">
        <v>2</v>
      </c>
      <c r="H3" s="9" t="s">
        <v>2</v>
      </c>
      <c r="I3" s="1" t="s">
        <v>2</v>
      </c>
      <c r="J3" s="9" t="s">
        <v>2</v>
      </c>
      <c r="K3" s="1" t="s">
        <v>2</v>
      </c>
      <c r="L3" s="9" t="s">
        <v>2</v>
      </c>
      <c r="M3" s="1" t="s">
        <v>2</v>
      </c>
      <c r="N3" s="9" t="s">
        <v>2</v>
      </c>
      <c r="O3" s="1" t="s">
        <v>2</v>
      </c>
      <c r="P3" s="9" t="s">
        <v>2</v>
      </c>
      <c r="Q3" s="1" t="s">
        <v>2</v>
      </c>
      <c r="R3" s="9" t="s">
        <v>2</v>
      </c>
      <c r="S3" s="1" t="s">
        <v>2</v>
      </c>
      <c r="T3" s="9" t="s">
        <v>2</v>
      </c>
      <c r="U3" s="1" t="s">
        <v>2</v>
      </c>
      <c r="V3" s="9" t="s">
        <v>2</v>
      </c>
      <c r="W3" s="1" t="s">
        <v>2</v>
      </c>
      <c r="X3" s="9" t="s">
        <v>2</v>
      </c>
      <c r="Y3" s="1" t="s">
        <v>2</v>
      </c>
      <c r="Z3" s="9" t="s">
        <v>2</v>
      </c>
      <c r="AA3" s="1" t="s">
        <v>2</v>
      </c>
      <c r="AB3" s="9" t="s">
        <v>2</v>
      </c>
      <c r="AC3" s="1" t="s">
        <v>2</v>
      </c>
      <c r="AD3" s="9" t="s">
        <v>2</v>
      </c>
      <c r="AE3" s="1" t="s">
        <v>2</v>
      </c>
      <c r="AF3" s="9" t="s">
        <v>2</v>
      </c>
      <c r="AG3" s="1" t="s">
        <v>2</v>
      </c>
      <c r="AH3" s="9" t="s">
        <v>2</v>
      </c>
    </row>
    <row r="4" spans="1:34" ht="15.3" hidden="1" thickBot="1" x14ac:dyDescent="0.3">
      <c r="A4" s="24">
        <v>44012</v>
      </c>
      <c r="B4" s="16"/>
      <c r="C4" s="25">
        <f>'[1]SS-1 CON'!BL5+'[1]SS-1 CON'!Z5+'[1]SS-1 CON'!AT5+'[1]SS-1 CON'!BF5+'[1]SS-1 CON'!BR5+'[1]SS-1 CON'!BZ5+'[1]SS-1 CON'!BN5+'[1]SS-1 CON'!AV5+'[1]SS-1 CON'!CV5+'[1]SS-1 CON'!N5+'[1]SS-1 CON'!BT5+'[1]SS-1 CON'!CB5+'[1]SS-1 CON'!V5+'[1]SS-1 CON'!CF5+'[1]SS-1 CON'!B5+'[1]SS-1 CON'!AN5+'[1]SS-1 CON'!BD5+('[1]SS-1 CON'!F5+'[1]SS-1 CON'!H5+'[1]SS-1 CON'!J5+'[1]SS-1 CON'!L5+'[1]SS-1 CON'!AR5+'[1]SS-1 CON'!AZ5+'[1]SS-1 CON'!CJ5+'[1]SS-1 CON'!CL5+'[1]SS-1 CON'!CN5)/2+('[1]SS-1 CON'!CR5+'[1]SS-1 CON'!CP5)+('[1]SS-1 CON'!BB5+'[1]SS-1 CON'!T5)/2</f>
        <v>859202.5</v>
      </c>
      <c r="D4" s="26" t="e">
        <f>'[1]SS-2 CON'!#REF!+'[1]SS-2 CON'!D5+'[1]SS-2 CON'!H5+'[1]SS-2 CON'!AP5+'[1]SS-2 CON'!N5+'[1]SS-2 CON'!X5+('[1]SS-2 CON'!T5+'[1]SS-2 CON'!Z5+'[1]SS-2 CON'!BD5+'[1]SS-2 CON'!CF5+'[1]SS-2 CON'!CH5)/2+'[1]SS-2 CON'!BF5+('[1]SS-2 CON'!BH5)/2</f>
        <v>#REF!</v>
      </c>
      <c r="E4" s="27">
        <f>('[1]SS-1 CON'!AH5)+('[1]SS-1 CON'!F5+'[1]SS-1 CON'!H5+'[1]SS-1 CON'!J5+'[1]SS-1 CON'!L5+'[1]SS-1 CON'!AR5+'[1]SS-1 CON'!AZ5+'[1]SS-1 CON'!CJ5+'[1]SS-1 CON'!CL5+'[1]SS-1 CON'!CN5)/2+('[1]SS-1 CON'!BB5+'[1]SS-1 CON'!T5)/2</f>
        <v>420886.5</v>
      </c>
      <c r="F4" s="28">
        <f>'[1]SS-2 CON'!B5+'[1]SS-2 CON'!F5+'[1]SS-2 CON'!J5+'[1]SS-2 CON'!AR5+'[1]SS-2 CON'!P5+'[1]SS-2 CON'!Z5+('[1]SS-2 CON'!V5+'[1]SS-2 CON'!AB5+'[1]SS-2 CON'!BF5+'[1]SS-2 CON'!CH5+'[1]SS-2 CON'!CJ5)/2+'[1]SS-2 CON'!BH5+('[1]SS-2 CON'!BJ5)/2</f>
        <v>632578</v>
      </c>
    </row>
    <row r="5" spans="1:34" ht="39.1" customHeight="1" x14ac:dyDescent="0.25">
      <c r="A5" s="113" t="s">
        <v>3</v>
      </c>
      <c r="B5" s="120" t="s">
        <v>5</v>
      </c>
      <c r="C5" s="11">
        <v>53295976</v>
      </c>
      <c r="D5" s="11">
        <v>53315636</v>
      </c>
      <c r="E5" s="15">
        <v>53334012</v>
      </c>
      <c r="F5" s="11">
        <v>53353436</v>
      </c>
      <c r="G5" s="11">
        <v>53372376</v>
      </c>
      <c r="H5" s="11">
        <v>53380888</v>
      </c>
      <c r="I5" s="11">
        <v>53404136</v>
      </c>
      <c r="J5" s="11">
        <v>53417796</v>
      </c>
      <c r="K5" s="11">
        <v>53430948</v>
      </c>
      <c r="L5" s="11">
        <v>53443928</v>
      </c>
      <c r="M5" s="58">
        <v>53456988</v>
      </c>
      <c r="N5" s="11">
        <v>53470824</v>
      </c>
      <c r="O5" s="11">
        <v>53483896</v>
      </c>
      <c r="P5" s="11">
        <v>53496868</v>
      </c>
      <c r="Q5" s="11">
        <v>53510020</v>
      </c>
      <c r="R5" s="11">
        <v>53524016</v>
      </c>
      <c r="S5" s="58">
        <v>53528041</v>
      </c>
      <c r="T5" s="11">
        <v>53549992</v>
      </c>
      <c r="U5" s="11">
        <v>53563804</v>
      </c>
      <c r="V5" s="11">
        <v>53576584</v>
      </c>
      <c r="W5" s="11">
        <v>53590644</v>
      </c>
      <c r="X5" s="11">
        <v>53604440</v>
      </c>
      <c r="Y5" s="11">
        <v>53616752</v>
      </c>
      <c r="Z5" s="11">
        <v>53629560</v>
      </c>
      <c r="AA5" s="11">
        <v>53643316</v>
      </c>
      <c r="AB5" s="11">
        <v>53656444</v>
      </c>
      <c r="AC5" s="11">
        <v>53670368</v>
      </c>
      <c r="AD5" s="11">
        <v>53683536</v>
      </c>
      <c r="AE5" s="11"/>
      <c r="AF5" s="11"/>
      <c r="AG5" s="11"/>
      <c r="AH5" s="11"/>
    </row>
    <row r="6" spans="1:34" ht="39.1" customHeight="1" thickBot="1" x14ac:dyDescent="0.3">
      <c r="A6" s="114"/>
      <c r="B6" s="121"/>
      <c r="C6" s="11">
        <v>30024844</v>
      </c>
      <c r="D6" s="11">
        <v>30031048</v>
      </c>
      <c r="E6" s="15">
        <v>30037354</v>
      </c>
      <c r="F6" s="15">
        <v>30043522</v>
      </c>
      <c r="G6" s="15">
        <v>30049222</v>
      </c>
      <c r="H6" s="11">
        <v>30055430</v>
      </c>
      <c r="I6" s="11">
        <v>30066266</v>
      </c>
      <c r="J6" s="11">
        <v>30078442</v>
      </c>
      <c r="K6" s="11">
        <v>30090556</v>
      </c>
      <c r="L6" s="11">
        <v>30103060</v>
      </c>
      <c r="M6" s="58">
        <v>30115499</v>
      </c>
      <c r="N6" s="11">
        <v>30127114</v>
      </c>
      <c r="O6" s="15">
        <v>30139302</v>
      </c>
      <c r="P6" s="15">
        <v>30151390</v>
      </c>
      <c r="Q6" s="15">
        <v>30163990</v>
      </c>
      <c r="R6" s="15">
        <v>30177128</v>
      </c>
      <c r="S6" s="58">
        <v>30190168</v>
      </c>
      <c r="T6" s="15">
        <v>30201848</v>
      </c>
      <c r="U6" s="15">
        <v>30214646</v>
      </c>
      <c r="V6" s="11">
        <v>30227062</v>
      </c>
      <c r="W6" s="11">
        <v>30239690</v>
      </c>
      <c r="X6" s="15">
        <v>30251858</v>
      </c>
      <c r="Y6" s="15">
        <v>30263474</v>
      </c>
      <c r="Z6" s="11">
        <v>30274852</v>
      </c>
      <c r="AA6" s="11">
        <v>30286718</v>
      </c>
      <c r="AB6" s="11">
        <v>30298388</v>
      </c>
      <c r="AC6" s="11">
        <v>30310244</v>
      </c>
      <c r="AD6" s="11">
        <v>30321778</v>
      </c>
      <c r="AE6" s="11"/>
      <c r="AF6" s="11"/>
      <c r="AG6" s="11"/>
      <c r="AH6" s="11"/>
    </row>
    <row r="7" spans="1:34" ht="39.85" customHeight="1" thickBot="1" x14ac:dyDescent="0.3">
      <c r="A7" s="115"/>
      <c r="B7" s="49" t="s">
        <v>6</v>
      </c>
      <c r="C7" s="11">
        <v>182722690</v>
      </c>
      <c r="D7" s="11">
        <v>182778448</v>
      </c>
      <c r="E7" s="11">
        <v>182832688</v>
      </c>
      <c r="F7" s="11">
        <v>182887024</v>
      </c>
      <c r="G7" s="11">
        <v>182941152</v>
      </c>
      <c r="H7" s="11">
        <v>182996204</v>
      </c>
      <c r="I7" s="11">
        <v>183048160</v>
      </c>
      <c r="J7" s="11">
        <v>183103616</v>
      </c>
      <c r="K7" s="11">
        <v>183158415</v>
      </c>
      <c r="L7" s="58">
        <v>183212368</v>
      </c>
      <c r="M7" s="58">
        <v>183266208</v>
      </c>
      <c r="N7" s="11">
        <v>183322656</v>
      </c>
      <c r="O7" s="11">
        <v>183376304</v>
      </c>
      <c r="P7" s="11">
        <v>183429902</v>
      </c>
      <c r="Q7" s="11">
        <v>183485408</v>
      </c>
      <c r="R7" s="11">
        <v>183539216</v>
      </c>
      <c r="S7" s="58">
        <v>183591360</v>
      </c>
      <c r="T7" s="11">
        <v>183646416</v>
      </c>
      <c r="U7" s="11">
        <v>183704176</v>
      </c>
      <c r="V7" s="11">
        <v>183757710</v>
      </c>
      <c r="W7" s="11">
        <v>183811296</v>
      </c>
      <c r="X7" s="11">
        <v>183867984</v>
      </c>
      <c r="Y7" s="11">
        <v>183922400</v>
      </c>
      <c r="Z7" s="11">
        <v>183963040</v>
      </c>
      <c r="AA7" s="11">
        <v>184031024</v>
      </c>
      <c r="AB7" s="11">
        <v>184088736</v>
      </c>
      <c r="AC7" s="11">
        <v>184142860</v>
      </c>
      <c r="AD7" s="11">
        <v>184197200</v>
      </c>
      <c r="AE7" s="11">
        <v>184255200</v>
      </c>
      <c r="AF7" s="11"/>
      <c r="AG7" s="11"/>
      <c r="AH7" s="11"/>
    </row>
    <row r="8" spans="1:34" s="3" customFormat="1" ht="39.85" customHeight="1" thickBot="1" x14ac:dyDescent="0.3">
      <c r="A8" s="113" t="s">
        <v>4</v>
      </c>
      <c r="B8" s="65" t="s">
        <v>7</v>
      </c>
      <c r="C8" s="11">
        <v>34307772</v>
      </c>
      <c r="D8" s="11">
        <v>34327304</v>
      </c>
      <c r="E8" s="11">
        <v>34350144</v>
      </c>
      <c r="F8" s="11">
        <v>34370904</v>
      </c>
      <c r="G8" s="11">
        <v>34393640</v>
      </c>
      <c r="H8" s="11">
        <v>34414280</v>
      </c>
      <c r="I8" s="11">
        <v>34437460</v>
      </c>
      <c r="J8" s="11">
        <v>34460028</v>
      </c>
      <c r="K8" s="11">
        <v>34480184</v>
      </c>
      <c r="L8" s="11">
        <v>34503036</v>
      </c>
      <c r="M8" s="59">
        <v>34523840</v>
      </c>
      <c r="N8" s="59">
        <v>34543640</v>
      </c>
      <c r="O8" s="11">
        <v>34563272</v>
      </c>
      <c r="P8" s="11">
        <v>34582914</v>
      </c>
      <c r="Q8" s="11">
        <v>34607408</v>
      </c>
      <c r="R8" s="11">
        <v>34627240</v>
      </c>
      <c r="S8" s="58">
        <v>34647116</v>
      </c>
      <c r="T8" s="11">
        <v>34670276</v>
      </c>
      <c r="U8" s="11">
        <v>34689812</v>
      </c>
      <c r="V8" s="11">
        <v>34709708</v>
      </c>
      <c r="W8" s="11">
        <v>34733200</v>
      </c>
      <c r="X8" s="11">
        <v>34753644</v>
      </c>
      <c r="Y8" s="11">
        <v>34773656</v>
      </c>
      <c r="Z8" s="11">
        <v>34797096</v>
      </c>
      <c r="AA8" s="11">
        <v>34817216</v>
      </c>
      <c r="AB8" s="11">
        <v>34836760</v>
      </c>
      <c r="AC8" s="11">
        <v>34856600</v>
      </c>
      <c r="AD8" s="11">
        <v>34879820</v>
      </c>
      <c r="AE8" s="11"/>
      <c r="AF8" s="11"/>
      <c r="AG8" s="11"/>
      <c r="AH8" s="11"/>
    </row>
    <row r="9" spans="1:34" s="3" customFormat="1" ht="39.85" customHeight="1" thickBot="1" x14ac:dyDescent="0.3">
      <c r="A9" s="115"/>
      <c r="B9" s="65" t="s">
        <v>8</v>
      </c>
      <c r="C9" s="11">
        <v>58233376</v>
      </c>
      <c r="D9" s="11">
        <v>58258268</v>
      </c>
      <c r="E9" s="11">
        <v>58280492</v>
      </c>
      <c r="F9" s="11">
        <v>58305380</v>
      </c>
      <c r="G9" s="11">
        <v>58326968</v>
      </c>
      <c r="H9" s="11">
        <v>58351172</v>
      </c>
      <c r="I9" s="11">
        <v>58375204</v>
      </c>
      <c r="J9" s="11">
        <v>58396824</v>
      </c>
      <c r="K9" s="11">
        <v>58421740</v>
      </c>
      <c r="L9" s="11">
        <v>58443616</v>
      </c>
      <c r="M9" s="59">
        <v>58469092</v>
      </c>
      <c r="N9" s="59">
        <v>58490792</v>
      </c>
      <c r="O9" s="11">
        <v>58515068</v>
      </c>
      <c r="P9" s="11">
        <v>58539324</v>
      </c>
      <c r="Q9" s="11">
        <v>58559084</v>
      </c>
      <c r="R9" s="11">
        <v>58583896</v>
      </c>
      <c r="S9" s="58">
        <v>58608508</v>
      </c>
      <c r="T9" s="11">
        <v>58629980</v>
      </c>
      <c r="U9" s="11">
        <v>58651828</v>
      </c>
      <c r="V9" s="11">
        <v>58676636</v>
      </c>
      <c r="W9" s="11">
        <v>58698476</v>
      </c>
      <c r="X9" s="11">
        <v>58719680</v>
      </c>
      <c r="Y9" s="11">
        <v>58744428</v>
      </c>
      <c r="Z9" s="11">
        <v>58766268</v>
      </c>
      <c r="AA9" s="11">
        <v>58791024</v>
      </c>
      <c r="AB9" s="11">
        <v>58812452</v>
      </c>
      <c r="AC9" s="11">
        <v>58837340</v>
      </c>
      <c r="AD9" s="11">
        <v>58859316</v>
      </c>
      <c r="AE9" s="11"/>
      <c r="AF9" s="11"/>
      <c r="AG9" s="11"/>
      <c r="AH9" s="11"/>
    </row>
    <row r="10" spans="1:34" s="3" customFormat="1" x14ac:dyDescent="0.25">
      <c r="A10" s="19"/>
      <c r="B10" s="19"/>
      <c r="C10" s="20"/>
      <c r="D10" s="20"/>
      <c r="E10" s="21"/>
      <c r="F10" s="20"/>
    </row>
    <row r="11" spans="1:34" s="3" customFormat="1" x14ac:dyDescent="0.25">
      <c r="A11" s="19"/>
      <c r="B11" s="19"/>
      <c r="C11" s="20"/>
      <c r="D11" s="20"/>
      <c r="E11" s="21"/>
      <c r="F11" s="20"/>
    </row>
    <row r="12" spans="1:34" s="3" customFormat="1" x14ac:dyDescent="0.25">
      <c r="A12" s="19"/>
      <c r="B12" s="19"/>
      <c r="C12" s="20"/>
      <c r="D12" s="20"/>
      <c r="E12" s="21"/>
      <c r="F12" s="20"/>
      <c r="H12" s="66"/>
      <c r="I12" s="66"/>
    </row>
    <row r="13" spans="1:34" s="3" customFormat="1" x14ac:dyDescent="0.25">
      <c r="A13" s="19"/>
      <c r="B13" s="19"/>
      <c r="C13" s="20"/>
      <c r="D13" s="20"/>
      <c r="E13" s="21"/>
      <c r="F13" s="20"/>
    </row>
    <row r="14" spans="1:34" s="3" customFormat="1" x14ac:dyDescent="0.25">
      <c r="A14" s="19"/>
      <c r="B14" s="19"/>
      <c r="C14" s="20"/>
      <c r="D14" s="20"/>
      <c r="E14" s="21"/>
      <c r="F14" s="20"/>
    </row>
    <row r="15" spans="1:34" s="3" customFormat="1" x14ac:dyDescent="0.25">
      <c r="A15" s="19"/>
      <c r="B15" s="19"/>
      <c r="C15" s="20"/>
      <c r="D15" s="20"/>
      <c r="E15" s="21"/>
      <c r="F15" s="20"/>
    </row>
    <row r="16" spans="1:34" s="3" customFormat="1" x14ac:dyDescent="0.25">
      <c r="A16" s="19"/>
      <c r="B16" s="19"/>
      <c r="C16" s="20"/>
      <c r="D16" s="20"/>
      <c r="E16" s="21"/>
      <c r="F16" s="20"/>
    </row>
    <row r="17" spans="1:6" s="3" customFormat="1" x14ac:dyDescent="0.25">
      <c r="A17" s="19"/>
      <c r="B17" s="19"/>
      <c r="C17" s="20"/>
      <c r="D17" s="20"/>
      <c r="E17" s="21"/>
      <c r="F17" s="20"/>
    </row>
    <row r="18" spans="1:6" s="3" customFormat="1" x14ac:dyDescent="0.25">
      <c r="A18" s="19"/>
      <c r="B18" s="19"/>
      <c r="C18" s="20"/>
      <c r="D18" s="20"/>
      <c r="E18" s="21"/>
      <c r="F18" s="20"/>
    </row>
    <row r="19" spans="1:6" x14ac:dyDescent="0.25">
      <c r="A19" s="19"/>
      <c r="B19" s="19"/>
      <c r="C19" s="20"/>
      <c r="D19" s="20"/>
      <c r="E19" s="21"/>
      <c r="F19" s="20"/>
    </row>
    <row r="20" spans="1:6" x14ac:dyDescent="0.25">
      <c r="A20" s="19"/>
      <c r="B20" s="19"/>
      <c r="C20" s="20"/>
      <c r="D20" s="20"/>
      <c r="E20" s="21"/>
      <c r="F20" s="20"/>
    </row>
    <row r="21" spans="1:6" x14ac:dyDescent="0.25">
      <c r="A21" s="19"/>
      <c r="B21" s="19"/>
      <c r="C21" s="20"/>
      <c r="D21" s="20"/>
      <c r="E21" s="21"/>
      <c r="F21" s="20"/>
    </row>
    <row r="22" spans="1:6" x14ac:dyDescent="0.25">
      <c r="A22" s="19"/>
      <c r="B22" s="19"/>
      <c r="C22" s="20"/>
      <c r="D22" s="20"/>
      <c r="E22" s="21"/>
      <c r="F22" s="20"/>
    </row>
    <row r="23" spans="1:6" x14ac:dyDescent="0.25">
      <c r="A23" s="19"/>
      <c r="B23" s="19"/>
      <c r="C23" s="20"/>
      <c r="D23" s="20"/>
      <c r="E23" s="21"/>
      <c r="F23" s="20"/>
    </row>
    <row r="24" spans="1:6" x14ac:dyDescent="0.25">
      <c r="A24" s="19"/>
      <c r="B24" s="19"/>
      <c r="C24" s="20"/>
      <c r="D24" s="20"/>
      <c r="E24" s="21"/>
      <c r="F24" s="20"/>
    </row>
    <row r="25" spans="1:6" x14ac:dyDescent="0.25">
      <c r="A25" s="19"/>
      <c r="B25" s="19"/>
      <c r="C25" s="20"/>
      <c r="D25" s="20"/>
      <c r="E25" s="21"/>
      <c r="F25" s="20"/>
    </row>
    <row r="26" spans="1:6" x14ac:dyDescent="0.25">
      <c r="A26" s="19"/>
      <c r="B26" s="19"/>
      <c r="C26" s="20"/>
      <c r="D26" s="20"/>
      <c r="E26" s="21"/>
      <c r="F26" s="20"/>
    </row>
    <row r="27" spans="1:6" x14ac:dyDescent="0.25">
      <c r="A27" s="19"/>
      <c r="B27" s="19"/>
      <c r="C27" s="20"/>
      <c r="D27" s="20"/>
      <c r="E27" s="21"/>
      <c r="F27" s="20"/>
    </row>
    <row r="28" spans="1:6" x14ac:dyDescent="0.25">
      <c r="A28" s="19"/>
      <c r="B28" s="19"/>
      <c r="C28" s="20"/>
      <c r="D28" s="20"/>
      <c r="E28" s="21"/>
      <c r="F28" s="20"/>
    </row>
    <row r="29" spans="1:6" x14ac:dyDescent="0.25">
      <c r="A29" s="19"/>
      <c r="B29" s="19"/>
      <c r="C29" s="20"/>
      <c r="D29" s="20"/>
      <c r="E29" s="21"/>
      <c r="F29" s="20"/>
    </row>
    <row r="30" spans="1:6" x14ac:dyDescent="0.25">
      <c r="A30" s="19"/>
      <c r="B30" s="19"/>
      <c r="C30" s="20"/>
      <c r="D30" s="20"/>
      <c r="E30" s="21"/>
      <c r="F30" s="20"/>
    </row>
    <row r="31" spans="1:6" x14ac:dyDescent="0.25">
      <c r="A31" s="19"/>
      <c r="B31" s="19"/>
      <c r="C31" s="20"/>
      <c r="D31" s="20"/>
      <c r="E31" s="21"/>
      <c r="F31" s="20"/>
    </row>
    <row r="32" spans="1:6" x14ac:dyDescent="0.25">
      <c r="A32" s="19"/>
      <c r="B32" s="19"/>
      <c r="C32" s="20"/>
      <c r="D32" s="20"/>
      <c r="E32" s="21"/>
      <c r="F32" s="20"/>
    </row>
    <row r="33" spans="1:6" x14ac:dyDescent="0.25">
      <c r="A33" s="19"/>
      <c r="B33" s="19"/>
      <c r="C33" s="20"/>
      <c r="D33" s="20"/>
      <c r="E33" s="21"/>
      <c r="F33" s="20"/>
    </row>
    <row r="34" spans="1:6" x14ac:dyDescent="0.25">
      <c r="A34" s="19"/>
      <c r="B34" s="19"/>
      <c r="C34" s="20"/>
      <c r="D34" s="20"/>
      <c r="E34" s="21"/>
      <c r="F34" s="20"/>
    </row>
    <row r="35" spans="1:6" x14ac:dyDescent="0.25">
      <c r="A35" s="19"/>
      <c r="B35" s="19"/>
      <c r="C35" s="20"/>
      <c r="D35" s="20"/>
      <c r="E35" s="21"/>
      <c r="F35" s="20"/>
    </row>
    <row r="36" spans="1:6" x14ac:dyDescent="0.25">
      <c r="A36" s="19"/>
      <c r="B36" s="19"/>
      <c r="C36" s="20"/>
      <c r="D36" s="20"/>
      <c r="E36" s="21"/>
      <c r="F36" s="20"/>
    </row>
    <row r="37" spans="1:6" x14ac:dyDescent="0.25">
      <c r="A37" s="19"/>
      <c r="B37" s="19"/>
      <c r="C37" s="22"/>
      <c r="D37" s="22"/>
      <c r="E37" s="22"/>
      <c r="F37" s="22"/>
    </row>
    <row r="38" spans="1:6" x14ac:dyDescent="0.25">
      <c r="A38" s="14"/>
      <c r="B38" s="14"/>
      <c r="C38" s="23"/>
      <c r="D38" s="23"/>
      <c r="E38" s="23"/>
      <c r="F38" s="23"/>
    </row>
  </sheetData>
  <mergeCells count="5">
    <mergeCell ref="A5:A7"/>
    <mergeCell ref="A8:A9"/>
    <mergeCell ref="A2:B2"/>
    <mergeCell ref="A1:AH1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H34"/>
  <sheetViews>
    <sheetView workbookViewId="0">
      <selection activeCell="AE13" sqref="AE13"/>
    </sheetView>
  </sheetViews>
  <sheetFormatPr defaultColWidth="13.7109375" defaultRowHeight="14.55" x14ac:dyDescent="0.25"/>
  <cols>
    <col min="1" max="1" width="9.42578125" bestFit="1" customWidth="1"/>
    <col min="2" max="2" width="29" customWidth="1"/>
    <col min="3" max="4" width="8.7109375" style="4" bestFit="1" customWidth="1"/>
    <col min="5" max="6" width="8.7109375" style="4" customWidth="1"/>
    <col min="7" max="11" width="8.7109375" customWidth="1"/>
    <col min="12" max="33" width="9.7109375" bestFit="1" customWidth="1"/>
    <col min="34" max="34" width="8.7109375" customWidth="1"/>
    <col min="248" max="248" width="9.42578125" customWidth="1"/>
    <col min="249" max="249" width="12.5703125" bestFit="1" customWidth="1"/>
    <col min="250" max="250" width="11.28515625" bestFit="1" customWidth="1"/>
    <col min="251" max="251" width="12.5703125" bestFit="1" customWidth="1"/>
    <col min="252" max="252" width="11.28515625" bestFit="1" customWidth="1"/>
    <col min="253" max="253" width="11.85546875" customWidth="1"/>
    <col min="254" max="254" width="12.5703125" bestFit="1" customWidth="1"/>
    <col min="255" max="255" width="13.7109375" bestFit="1" customWidth="1"/>
    <col min="256" max="256" width="13.28515625" bestFit="1" customWidth="1"/>
    <col min="257" max="257" width="22.42578125" customWidth="1"/>
    <col min="504" max="504" width="9.42578125" customWidth="1"/>
    <col min="505" max="505" width="12.5703125" bestFit="1" customWidth="1"/>
    <col min="506" max="506" width="11.28515625" bestFit="1" customWidth="1"/>
    <col min="507" max="507" width="12.5703125" bestFit="1" customWidth="1"/>
    <col min="508" max="508" width="11.28515625" bestFit="1" customWidth="1"/>
    <col min="509" max="509" width="11.85546875" customWidth="1"/>
    <col min="510" max="510" width="12.5703125" bestFit="1" customWidth="1"/>
    <col min="511" max="511" width="13.7109375" bestFit="1" customWidth="1"/>
    <col min="512" max="512" width="13.28515625" bestFit="1" customWidth="1"/>
    <col min="513" max="513" width="22.42578125" customWidth="1"/>
    <col min="760" max="760" width="9.42578125" customWidth="1"/>
    <col min="761" max="761" width="12.5703125" bestFit="1" customWidth="1"/>
    <col min="762" max="762" width="11.28515625" bestFit="1" customWidth="1"/>
    <col min="763" max="763" width="12.5703125" bestFit="1" customWidth="1"/>
    <col min="764" max="764" width="11.28515625" bestFit="1" customWidth="1"/>
    <col min="765" max="765" width="11.85546875" customWidth="1"/>
    <col min="766" max="766" width="12.5703125" bestFit="1" customWidth="1"/>
    <col min="767" max="767" width="13.7109375" bestFit="1" customWidth="1"/>
    <col min="768" max="768" width="13.28515625" bestFit="1" customWidth="1"/>
    <col min="769" max="769" width="22.42578125" customWidth="1"/>
    <col min="1016" max="1016" width="9.42578125" customWidth="1"/>
    <col min="1017" max="1017" width="12.5703125" bestFit="1" customWidth="1"/>
    <col min="1018" max="1018" width="11.28515625" bestFit="1" customWidth="1"/>
    <col min="1019" max="1019" width="12.5703125" bestFit="1" customWidth="1"/>
    <col min="1020" max="1020" width="11.28515625" bestFit="1" customWidth="1"/>
    <col min="1021" max="1021" width="11.85546875" customWidth="1"/>
    <col min="1022" max="1022" width="12.5703125" bestFit="1" customWidth="1"/>
    <col min="1023" max="1023" width="13.7109375" bestFit="1" customWidth="1"/>
    <col min="1024" max="1024" width="13.28515625" bestFit="1" customWidth="1"/>
    <col min="1025" max="1025" width="22.42578125" customWidth="1"/>
    <col min="1272" max="1272" width="9.42578125" customWidth="1"/>
    <col min="1273" max="1273" width="12.5703125" bestFit="1" customWidth="1"/>
    <col min="1274" max="1274" width="11.28515625" bestFit="1" customWidth="1"/>
    <col min="1275" max="1275" width="12.5703125" bestFit="1" customWidth="1"/>
    <col min="1276" max="1276" width="11.28515625" bestFit="1" customWidth="1"/>
    <col min="1277" max="1277" width="11.85546875" customWidth="1"/>
    <col min="1278" max="1278" width="12.5703125" bestFit="1" customWidth="1"/>
    <col min="1279" max="1279" width="13.7109375" bestFit="1" customWidth="1"/>
    <col min="1280" max="1280" width="13.28515625" bestFit="1" customWidth="1"/>
    <col min="1281" max="1281" width="22.42578125" customWidth="1"/>
    <col min="1528" max="1528" width="9.42578125" customWidth="1"/>
    <col min="1529" max="1529" width="12.5703125" bestFit="1" customWidth="1"/>
    <col min="1530" max="1530" width="11.28515625" bestFit="1" customWidth="1"/>
    <col min="1531" max="1531" width="12.5703125" bestFit="1" customWidth="1"/>
    <col min="1532" max="1532" width="11.28515625" bestFit="1" customWidth="1"/>
    <col min="1533" max="1533" width="11.85546875" customWidth="1"/>
    <col min="1534" max="1534" width="12.5703125" bestFit="1" customWidth="1"/>
    <col min="1535" max="1535" width="13.7109375" bestFit="1" customWidth="1"/>
    <col min="1536" max="1536" width="13.28515625" bestFit="1" customWidth="1"/>
    <col min="1537" max="1537" width="22.42578125" customWidth="1"/>
    <col min="1784" max="1784" width="9.42578125" customWidth="1"/>
    <col min="1785" max="1785" width="12.5703125" bestFit="1" customWidth="1"/>
    <col min="1786" max="1786" width="11.28515625" bestFit="1" customWidth="1"/>
    <col min="1787" max="1787" width="12.5703125" bestFit="1" customWidth="1"/>
    <col min="1788" max="1788" width="11.28515625" bestFit="1" customWidth="1"/>
    <col min="1789" max="1789" width="11.85546875" customWidth="1"/>
    <col min="1790" max="1790" width="12.5703125" bestFit="1" customWidth="1"/>
    <col min="1791" max="1791" width="13.7109375" bestFit="1" customWidth="1"/>
    <col min="1792" max="1792" width="13.28515625" bestFit="1" customWidth="1"/>
    <col min="1793" max="1793" width="22.42578125" customWidth="1"/>
    <col min="2040" max="2040" width="9.42578125" customWidth="1"/>
    <col min="2041" max="2041" width="12.5703125" bestFit="1" customWidth="1"/>
    <col min="2042" max="2042" width="11.28515625" bestFit="1" customWidth="1"/>
    <col min="2043" max="2043" width="12.5703125" bestFit="1" customWidth="1"/>
    <col min="2044" max="2044" width="11.28515625" bestFit="1" customWidth="1"/>
    <col min="2045" max="2045" width="11.85546875" customWidth="1"/>
    <col min="2046" max="2046" width="12.5703125" bestFit="1" customWidth="1"/>
    <col min="2047" max="2047" width="13.7109375" bestFit="1" customWidth="1"/>
    <col min="2048" max="2048" width="13.28515625" bestFit="1" customWidth="1"/>
    <col min="2049" max="2049" width="22.42578125" customWidth="1"/>
    <col min="2296" max="2296" width="9.42578125" customWidth="1"/>
    <col min="2297" max="2297" width="12.5703125" bestFit="1" customWidth="1"/>
    <col min="2298" max="2298" width="11.28515625" bestFit="1" customWidth="1"/>
    <col min="2299" max="2299" width="12.5703125" bestFit="1" customWidth="1"/>
    <col min="2300" max="2300" width="11.28515625" bestFit="1" customWidth="1"/>
    <col min="2301" max="2301" width="11.85546875" customWidth="1"/>
    <col min="2302" max="2302" width="12.5703125" bestFit="1" customWidth="1"/>
    <col min="2303" max="2303" width="13.7109375" bestFit="1" customWidth="1"/>
    <col min="2304" max="2304" width="13.28515625" bestFit="1" customWidth="1"/>
    <col min="2305" max="2305" width="22.42578125" customWidth="1"/>
    <col min="2552" max="2552" width="9.42578125" customWidth="1"/>
    <col min="2553" max="2553" width="12.5703125" bestFit="1" customWidth="1"/>
    <col min="2554" max="2554" width="11.28515625" bestFit="1" customWidth="1"/>
    <col min="2555" max="2555" width="12.5703125" bestFit="1" customWidth="1"/>
    <col min="2556" max="2556" width="11.28515625" bestFit="1" customWidth="1"/>
    <col min="2557" max="2557" width="11.85546875" customWidth="1"/>
    <col min="2558" max="2558" width="12.5703125" bestFit="1" customWidth="1"/>
    <col min="2559" max="2559" width="13.7109375" bestFit="1" customWidth="1"/>
    <col min="2560" max="2560" width="13.28515625" bestFit="1" customWidth="1"/>
    <col min="2561" max="2561" width="22.42578125" customWidth="1"/>
    <col min="2808" max="2808" width="9.42578125" customWidth="1"/>
    <col min="2809" max="2809" width="12.5703125" bestFit="1" customWidth="1"/>
    <col min="2810" max="2810" width="11.28515625" bestFit="1" customWidth="1"/>
    <col min="2811" max="2811" width="12.5703125" bestFit="1" customWidth="1"/>
    <col min="2812" max="2812" width="11.28515625" bestFit="1" customWidth="1"/>
    <col min="2813" max="2813" width="11.85546875" customWidth="1"/>
    <col min="2814" max="2814" width="12.5703125" bestFit="1" customWidth="1"/>
    <col min="2815" max="2815" width="13.7109375" bestFit="1" customWidth="1"/>
    <col min="2816" max="2816" width="13.28515625" bestFit="1" customWidth="1"/>
    <col min="2817" max="2817" width="22.42578125" customWidth="1"/>
    <col min="3064" max="3064" width="9.42578125" customWidth="1"/>
    <col min="3065" max="3065" width="12.5703125" bestFit="1" customWidth="1"/>
    <col min="3066" max="3066" width="11.28515625" bestFit="1" customWidth="1"/>
    <col min="3067" max="3067" width="12.5703125" bestFit="1" customWidth="1"/>
    <col min="3068" max="3068" width="11.28515625" bestFit="1" customWidth="1"/>
    <col min="3069" max="3069" width="11.85546875" customWidth="1"/>
    <col min="3070" max="3070" width="12.5703125" bestFit="1" customWidth="1"/>
    <col min="3071" max="3071" width="13.7109375" bestFit="1" customWidth="1"/>
    <col min="3072" max="3072" width="13.28515625" bestFit="1" customWidth="1"/>
    <col min="3073" max="3073" width="22.42578125" customWidth="1"/>
    <col min="3320" max="3320" width="9.42578125" customWidth="1"/>
    <col min="3321" max="3321" width="12.5703125" bestFit="1" customWidth="1"/>
    <col min="3322" max="3322" width="11.28515625" bestFit="1" customWidth="1"/>
    <col min="3323" max="3323" width="12.5703125" bestFit="1" customWidth="1"/>
    <col min="3324" max="3324" width="11.28515625" bestFit="1" customWidth="1"/>
    <col min="3325" max="3325" width="11.85546875" customWidth="1"/>
    <col min="3326" max="3326" width="12.5703125" bestFit="1" customWidth="1"/>
    <col min="3327" max="3327" width="13.7109375" bestFit="1" customWidth="1"/>
    <col min="3328" max="3328" width="13.28515625" bestFit="1" customWidth="1"/>
    <col min="3329" max="3329" width="22.42578125" customWidth="1"/>
    <col min="3576" max="3576" width="9.42578125" customWidth="1"/>
    <col min="3577" max="3577" width="12.5703125" bestFit="1" customWidth="1"/>
    <col min="3578" max="3578" width="11.28515625" bestFit="1" customWidth="1"/>
    <col min="3579" max="3579" width="12.5703125" bestFit="1" customWidth="1"/>
    <col min="3580" max="3580" width="11.28515625" bestFit="1" customWidth="1"/>
    <col min="3581" max="3581" width="11.85546875" customWidth="1"/>
    <col min="3582" max="3582" width="12.5703125" bestFit="1" customWidth="1"/>
    <col min="3583" max="3583" width="13.7109375" bestFit="1" customWidth="1"/>
    <col min="3584" max="3584" width="13.28515625" bestFit="1" customWidth="1"/>
    <col min="3585" max="3585" width="22.42578125" customWidth="1"/>
    <col min="3832" max="3832" width="9.42578125" customWidth="1"/>
    <col min="3833" max="3833" width="12.5703125" bestFit="1" customWidth="1"/>
    <col min="3834" max="3834" width="11.28515625" bestFit="1" customWidth="1"/>
    <col min="3835" max="3835" width="12.5703125" bestFit="1" customWidth="1"/>
    <col min="3836" max="3836" width="11.28515625" bestFit="1" customWidth="1"/>
    <col min="3837" max="3837" width="11.85546875" customWidth="1"/>
    <col min="3838" max="3838" width="12.5703125" bestFit="1" customWidth="1"/>
    <col min="3839" max="3839" width="13.7109375" bestFit="1" customWidth="1"/>
    <col min="3840" max="3840" width="13.28515625" bestFit="1" customWidth="1"/>
    <col min="3841" max="3841" width="22.42578125" customWidth="1"/>
    <col min="4088" max="4088" width="9.42578125" customWidth="1"/>
    <col min="4089" max="4089" width="12.5703125" bestFit="1" customWidth="1"/>
    <col min="4090" max="4090" width="11.28515625" bestFit="1" customWidth="1"/>
    <col min="4091" max="4091" width="12.5703125" bestFit="1" customWidth="1"/>
    <col min="4092" max="4092" width="11.28515625" bestFit="1" customWidth="1"/>
    <col min="4093" max="4093" width="11.85546875" customWidth="1"/>
    <col min="4094" max="4094" width="12.5703125" bestFit="1" customWidth="1"/>
    <col min="4095" max="4095" width="13.7109375" bestFit="1" customWidth="1"/>
    <col min="4096" max="4096" width="13.28515625" bestFit="1" customWidth="1"/>
    <col min="4097" max="4097" width="22.42578125" customWidth="1"/>
    <col min="4344" max="4344" width="9.42578125" customWidth="1"/>
    <col min="4345" max="4345" width="12.5703125" bestFit="1" customWidth="1"/>
    <col min="4346" max="4346" width="11.28515625" bestFit="1" customWidth="1"/>
    <col min="4347" max="4347" width="12.5703125" bestFit="1" customWidth="1"/>
    <col min="4348" max="4348" width="11.28515625" bestFit="1" customWidth="1"/>
    <col min="4349" max="4349" width="11.85546875" customWidth="1"/>
    <col min="4350" max="4350" width="12.5703125" bestFit="1" customWidth="1"/>
    <col min="4351" max="4351" width="13.7109375" bestFit="1" customWidth="1"/>
    <col min="4352" max="4352" width="13.28515625" bestFit="1" customWidth="1"/>
    <col min="4353" max="4353" width="22.42578125" customWidth="1"/>
    <col min="4600" max="4600" width="9.42578125" customWidth="1"/>
    <col min="4601" max="4601" width="12.5703125" bestFit="1" customWidth="1"/>
    <col min="4602" max="4602" width="11.28515625" bestFit="1" customWidth="1"/>
    <col min="4603" max="4603" width="12.5703125" bestFit="1" customWidth="1"/>
    <col min="4604" max="4604" width="11.28515625" bestFit="1" customWidth="1"/>
    <col min="4605" max="4605" width="11.85546875" customWidth="1"/>
    <col min="4606" max="4606" width="12.5703125" bestFit="1" customWidth="1"/>
    <col min="4607" max="4607" width="13.7109375" bestFit="1" customWidth="1"/>
    <col min="4608" max="4608" width="13.28515625" bestFit="1" customWidth="1"/>
    <col min="4609" max="4609" width="22.42578125" customWidth="1"/>
    <col min="4856" max="4856" width="9.42578125" customWidth="1"/>
    <col min="4857" max="4857" width="12.5703125" bestFit="1" customWidth="1"/>
    <col min="4858" max="4858" width="11.28515625" bestFit="1" customWidth="1"/>
    <col min="4859" max="4859" width="12.5703125" bestFit="1" customWidth="1"/>
    <col min="4860" max="4860" width="11.28515625" bestFit="1" customWidth="1"/>
    <col min="4861" max="4861" width="11.85546875" customWidth="1"/>
    <col min="4862" max="4862" width="12.5703125" bestFit="1" customWidth="1"/>
    <col min="4863" max="4863" width="13.7109375" bestFit="1" customWidth="1"/>
    <col min="4864" max="4864" width="13.28515625" bestFit="1" customWidth="1"/>
    <col min="4865" max="4865" width="22.42578125" customWidth="1"/>
    <col min="5112" max="5112" width="9.42578125" customWidth="1"/>
    <col min="5113" max="5113" width="12.5703125" bestFit="1" customWidth="1"/>
    <col min="5114" max="5114" width="11.28515625" bestFit="1" customWidth="1"/>
    <col min="5115" max="5115" width="12.5703125" bestFit="1" customWidth="1"/>
    <col min="5116" max="5116" width="11.28515625" bestFit="1" customWidth="1"/>
    <col min="5117" max="5117" width="11.85546875" customWidth="1"/>
    <col min="5118" max="5118" width="12.5703125" bestFit="1" customWidth="1"/>
    <col min="5119" max="5119" width="13.7109375" bestFit="1" customWidth="1"/>
    <col min="5120" max="5120" width="13.28515625" bestFit="1" customWidth="1"/>
    <col min="5121" max="5121" width="22.42578125" customWidth="1"/>
    <col min="5368" max="5368" width="9.42578125" customWidth="1"/>
    <col min="5369" max="5369" width="12.5703125" bestFit="1" customWidth="1"/>
    <col min="5370" max="5370" width="11.28515625" bestFit="1" customWidth="1"/>
    <col min="5371" max="5371" width="12.5703125" bestFit="1" customWidth="1"/>
    <col min="5372" max="5372" width="11.28515625" bestFit="1" customWidth="1"/>
    <col min="5373" max="5373" width="11.85546875" customWidth="1"/>
    <col min="5374" max="5374" width="12.5703125" bestFit="1" customWidth="1"/>
    <col min="5375" max="5375" width="13.7109375" bestFit="1" customWidth="1"/>
    <col min="5376" max="5376" width="13.28515625" bestFit="1" customWidth="1"/>
    <col min="5377" max="5377" width="22.42578125" customWidth="1"/>
    <col min="5624" max="5624" width="9.42578125" customWidth="1"/>
    <col min="5625" max="5625" width="12.5703125" bestFit="1" customWidth="1"/>
    <col min="5626" max="5626" width="11.28515625" bestFit="1" customWidth="1"/>
    <col min="5627" max="5627" width="12.5703125" bestFit="1" customWidth="1"/>
    <col min="5628" max="5628" width="11.28515625" bestFit="1" customWidth="1"/>
    <col min="5629" max="5629" width="11.85546875" customWidth="1"/>
    <col min="5630" max="5630" width="12.5703125" bestFit="1" customWidth="1"/>
    <col min="5631" max="5631" width="13.7109375" bestFit="1" customWidth="1"/>
    <col min="5632" max="5632" width="13.28515625" bestFit="1" customWidth="1"/>
    <col min="5633" max="5633" width="22.42578125" customWidth="1"/>
    <col min="5880" max="5880" width="9.42578125" customWidth="1"/>
    <col min="5881" max="5881" width="12.5703125" bestFit="1" customWidth="1"/>
    <col min="5882" max="5882" width="11.28515625" bestFit="1" customWidth="1"/>
    <col min="5883" max="5883" width="12.5703125" bestFit="1" customWidth="1"/>
    <col min="5884" max="5884" width="11.28515625" bestFit="1" customWidth="1"/>
    <col min="5885" max="5885" width="11.85546875" customWidth="1"/>
    <col min="5886" max="5886" width="12.5703125" bestFit="1" customWidth="1"/>
    <col min="5887" max="5887" width="13.7109375" bestFit="1" customWidth="1"/>
    <col min="5888" max="5888" width="13.28515625" bestFit="1" customWidth="1"/>
    <col min="5889" max="5889" width="22.42578125" customWidth="1"/>
    <col min="6136" max="6136" width="9.42578125" customWidth="1"/>
    <col min="6137" max="6137" width="12.5703125" bestFit="1" customWidth="1"/>
    <col min="6138" max="6138" width="11.28515625" bestFit="1" customWidth="1"/>
    <col min="6139" max="6139" width="12.5703125" bestFit="1" customWidth="1"/>
    <col min="6140" max="6140" width="11.28515625" bestFit="1" customWidth="1"/>
    <col min="6141" max="6141" width="11.85546875" customWidth="1"/>
    <col min="6142" max="6142" width="12.5703125" bestFit="1" customWidth="1"/>
    <col min="6143" max="6143" width="13.7109375" bestFit="1" customWidth="1"/>
    <col min="6144" max="6144" width="13.28515625" bestFit="1" customWidth="1"/>
    <col min="6145" max="6145" width="22.42578125" customWidth="1"/>
    <col min="6392" max="6392" width="9.42578125" customWidth="1"/>
    <col min="6393" max="6393" width="12.5703125" bestFit="1" customWidth="1"/>
    <col min="6394" max="6394" width="11.28515625" bestFit="1" customWidth="1"/>
    <col min="6395" max="6395" width="12.5703125" bestFit="1" customWidth="1"/>
    <col min="6396" max="6396" width="11.28515625" bestFit="1" customWidth="1"/>
    <col min="6397" max="6397" width="11.85546875" customWidth="1"/>
    <col min="6398" max="6398" width="12.5703125" bestFit="1" customWidth="1"/>
    <col min="6399" max="6399" width="13.7109375" bestFit="1" customWidth="1"/>
    <col min="6400" max="6400" width="13.28515625" bestFit="1" customWidth="1"/>
    <col min="6401" max="6401" width="22.42578125" customWidth="1"/>
    <col min="6648" max="6648" width="9.42578125" customWidth="1"/>
    <col min="6649" max="6649" width="12.5703125" bestFit="1" customWidth="1"/>
    <col min="6650" max="6650" width="11.28515625" bestFit="1" customWidth="1"/>
    <col min="6651" max="6651" width="12.5703125" bestFit="1" customWidth="1"/>
    <col min="6652" max="6652" width="11.28515625" bestFit="1" customWidth="1"/>
    <col min="6653" max="6653" width="11.85546875" customWidth="1"/>
    <col min="6654" max="6654" width="12.5703125" bestFit="1" customWidth="1"/>
    <col min="6655" max="6655" width="13.7109375" bestFit="1" customWidth="1"/>
    <col min="6656" max="6656" width="13.28515625" bestFit="1" customWidth="1"/>
    <col min="6657" max="6657" width="22.42578125" customWidth="1"/>
    <col min="6904" max="6904" width="9.42578125" customWidth="1"/>
    <col min="6905" max="6905" width="12.5703125" bestFit="1" customWidth="1"/>
    <col min="6906" max="6906" width="11.28515625" bestFit="1" customWidth="1"/>
    <col min="6907" max="6907" width="12.5703125" bestFit="1" customWidth="1"/>
    <col min="6908" max="6908" width="11.28515625" bestFit="1" customWidth="1"/>
    <col min="6909" max="6909" width="11.85546875" customWidth="1"/>
    <col min="6910" max="6910" width="12.5703125" bestFit="1" customWidth="1"/>
    <col min="6911" max="6911" width="13.7109375" bestFit="1" customWidth="1"/>
    <col min="6912" max="6912" width="13.28515625" bestFit="1" customWidth="1"/>
    <col min="6913" max="6913" width="22.42578125" customWidth="1"/>
    <col min="7160" max="7160" width="9.42578125" customWidth="1"/>
    <col min="7161" max="7161" width="12.5703125" bestFit="1" customWidth="1"/>
    <col min="7162" max="7162" width="11.28515625" bestFit="1" customWidth="1"/>
    <col min="7163" max="7163" width="12.5703125" bestFit="1" customWidth="1"/>
    <col min="7164" max="7164" width="11.28515625" bestFit="1" customWidth="1"/>
    <col min="7165" max="7165" width="11.85546875" customWidth="1"/>
    <col min="7166" max="7166" width="12.5703125" bestFit="1" customWidth="1"/>
    <col min="7167" max="7167" width="13.7109375" bestFit="1" customWidth="1"/>
    <col min="7168" max="7168" width="13.28515625" bestFit="1" customWidth="1"/>
    <col min="7169" max="7169" width="22.42578125" customWidth="1"/>
    <col min="7416" max="7416" width="9.42578125" customWidth="1"/>
    <col min="7417" max="7417" width="12.5703125" bestFit="1" customWidth="1"/>
    <col min="7418" max="7418" width="11.28515625" bestFit="1" customWidth="1"/>
    <col min="7419" max="7419" width="12.5703125" bestFit="1" customWidth="1"/>
    <col min="7420" max="7420" width="11.28515625" bestFit="1" customWidth="1"/>
    <col min="7421" max="7421" width="11.85546875" customWidth="1"/>
    <col min="7422" max="7422" width="12.5703125" bestFit="1" customWidth="1"/>
    <col min="7423" max="7423" width="13.7109375" bestFit="1" customWidth="1"/>
    <col min="7424" max="7424" width="13.28515625" bestFit="1" customWidth="1"/>
    <col min="7425" max="7425" width="22.42578125" customWidth="1"/>
    <col min="7672" max="7672" width="9.42578125" customWidth="1"/>
    <col min="7673" max="7673" width="12.5703125" bestFit="1" customWidth="1"/>
    <col min="7674" max="7674" width="11.28515625" bestFit="1" customWidth="1"/>
    <col min="7675" max="7675" width="12.5703125" bestFit="1" customWidth="1"/>
    <col min="7676" max="7676" width="11.28515625" bestFit="1" customWidth="1"/>
    <col min="7677" max="7677" width="11.85546875" customWidth="1"/>
    <col min="7678" max="7678" width="12.5703125" bestFit="1" customWidth="1"/>
    <col min="7679" max="7679" width="13.7109375" bestFit="1" customWidth="1"/>
    <col min="7680" max="7680" width="13.28515625" bestFit="1" customWidth="1"/>
    <col min="7681" max="7681" width="22.42578125" customWidth="1"/>
    <col min="7928" max="7928" width="9.42578125" customWidth="1"/>
    <col min="7929" max="7929" width="12.5703125" bestFit="1" customWidth="1"/>
    <col min="7930" max="7930" width="11.28515625" bestFit="1" customWidth="1"/>
    <col min="7931" max="7931" width="12.5703125" bestFit="1" customWidth="1"/>
    <col min="7932" max="7932" width="11.28515625" bestFit="1" customWidth="1"/>
    <col min="7933" max="7933" width="11.85546875" customWidth="1"/>
    <col min="7934" max="7934" width="12.5703125" bestFit="1" customWidth="1"/>
    <col min="7935" max="7935" width="13.7109375" bestFit="1" customWidth="1"/>
    <col min="7936" max="7936" width="13.28515625" bestFit="1" customWidth="1"/>
    <col min="7937" max="7937" width="22.42578125" customWidth="1"/>
    <col min="8184" max="8184" width="9.42578125" customWidth="1"/>
    <col min="8185" max="8185" width="12.5703125" bestFit="1" customWidth="1"/>
    <col min="8186" max="8186" width="11.28515625" bestFit="1" customWidth="1"/>
    <col min="8187" max="8187" width="12.5703125" bestFit="1" customWidth="1"/>
    <col min="8188" max="8188" width="11.28515625" bestFit="1" customWidth="1"/>
    <col min="8189" max="8189" width="11.85546875" customWidth="1"/>
    <col min="8190" max="8190" width="12.5703125" bestFit="1" customWidth="1"/>
    <col min="8191" max="8191" width="13.7109375" bestFit="1" customWidth="1"/>
    <col min="8192" max="8192" width="13.28515625" bestFit="1" customWidth="1"/>
    <col min="8193" max="8193" width="22.42578125" customWidth="1"/>
    <col min="8440" max="8440" width="9.42578125" customWidth="1"/>
    <col min="8441" max="8441" width="12.5703125" bestFit="1" customWidth="1"/>
    <col min="8442" max="8442" width="11.28515625" bestFit="1" customWidth="1"/>
    <col min="8443" max="8443" width="12.5703125" bestFit="1" customWidth="1"/>
    <col min="8444" max="8444" width="11.28515625" bestFit="1" customWidth="1"/>
    <col min="8445" max="8445" width="11.85546875" customWidth="1"/>
    <col min="8446" max="8446" width="12.5703125" bestFit="1" customWidth="1"/>
    <col min="8447" max="8447" width="13.7109375" bestFit="1" customWidth="1"/>
    <col min="8448" max="8448" width="13.28515625" bestFit="1" customWidth="1"/>
    <col min="8449" max="8449" width="22.42578125" customWidth="1"/>
    <col min="8696" max="8696" width="9.42578125" customWidth="1"/>
    <col min="8697" max="8697" width="12.5703125" bestFit="1" customWidth="1"/>
    <col min="8698" max="8698" width="11.28515625" bestFit="1" customWidth="1"/>
    <col min="8699" max="8699" width="12.5703125" bestFit="1" customWidth="1"/>
    <col min="8700" max="8700" width="11.28515625" bestFit="1" customWidth="1"/>
    <col min="8701" max="8701" width="11.85546875" customWidth="1"/>
    <col min="8702" max="8702" width="12.5703125" bestFit="1" customWidth="1"/>
    <col min="8703" max="8703" width="13.7109375" bestFit="1" customWidth="1"/>
    <col min="8704" max="8704" width="13.28515625" bestFit="1" customWidth="1"/>
    <col min="8705" max="8705" width="22.42578125" customWidth="1"/>
    <col min="8952" max="8952" width="9.42578125" customWidth="1"/>
    <col min="8953" max="8953" width="12.5703125" bestFit="1" customWidth="1"/>
    <col min="8954" max="8954" width="11.28515625" bestFit="1" customWidth="1"/>
    <col min="8955" max="8955" width="12.5703125" bestFit="1" customWidth="1"/>
    <col min="8956" max="8956" width="11.28515625" bestFit="1" customWidth="1"/>
    <col min="8957" max="8957" width="11.85546875" customWidth="1"/>
    <col min="8958" max="8958" width="12.5703125" bestFit="1" customWidth="1"/>
    <col min="8959" max="8959" width="13.7109375" bestFit="1" customWidth="1"/>
    <col min="8960" max="8960" width="13.28515625" bestFit="1" customWidth="1"/>
    <col min="8961" max="8961" width="22.42578125" customWidth="1"/>
    <col min="9208" max="9208" width="9.42578125" customWidth="1"/>
    <col min="9209" max="9209" width="12.5703125" bestFit="1" customWidth="1"/>
    <col min="9210" max="9210" width="11.28515625" bestFit="1" customWidth="1"/>
    <col min="9211" max="9211" width="12.5703125" bestFit="1" customWidth="1"/>
    <col min="9212" max="9212" width="11.28515625" bestFit="1" customWidth="1"/>
    <col min="9213" max="9213" width="11.85546875" customWidth="1"/>
    <col min="9214" max="9214" width="12.5703125" bestFit="1" customWidth="1"/>
    <col min="9215" max="9215" width="13.7109375" bestFit="1" customWidth="1"/>
    <col min="9216" max="9216" width="13.28515625" bestFit="1" customWidth="1"/>
    <col min="9217" max="9217" width="22.42578125" customWidth="1"/>
    <col min="9464" max="9464" width="9.42578125" customWidth="1"/>
    <col min="9465" max="9465" width="12.5703125" bestFit="1" customWidth="1"/>
    <col min="9466" max="9466" width="11.28515625" bestFit="1" customWidth="1"/>
    <col min="9467" max="9467" width="12.5703125" bestFit="1" customWidth="1"/>
    <col min="9468" max="9468" width="11.28515625" bestFit="1" customWidth="1"/>
    <col min="9469" max="9469" width="11.85546875" customWidth="1"/>
    <col min="9470" max="9470" width="12.5703125" bestFit="1" customWidth="1"/>
    <col min="9471" max="9471" width="13.7109375" bestFit="1" customWidth="1"/>
    <col min="9472" max="9472" width="13.28515625" bestFit="1" customWidth="1"/>
    <col min="9473" max="9473" width="22.42578125" customWidth="1"/>
    <col min="9720" max="9720" width="9.42578125" customWidth="1"/>
    <col min="9721" max="9721" width="12.5703125" bestFit="1" customWidth="1"/>
    <col min="9722" max="9722" width="11.28515625" bestFit="1" customWidth="1"/>
    <col min="9723" max="9723" width="12.5703125" bestFit="1" customWidth="1"/>
    <col min="9724" max="9724" width="11.28515625" bestFit="1" customWidth="1"/>
    <col min="9725" max="9725" width="11.85546875" customWidth="1"/>
    <col min="9726" max="9726" width="12.5703125" bestFit="1" customWidth="1"/>
    <col min="9727" max="9727" width="13.7109375" bestFit="1" customWidth="1"/>
    <col min="9728" max="9728" width="13.28515625" bestFit="1" customWidth="1"/>
    <col min="9729" max="9729" width="22.42578125" customWidth="1"/>
    <col min="9976" max="9976" width="9.42578125" customWidth="1"/>
    <col min="9977" max="9977" width="12.5703125" bestFit="1" customWidth="1"/>
    <col min="9978" max="9978" width="11.28515625" bestFit="1" customWidth="1"/>
    <col min="9979" max="9979" width="12.5703125" bestFit="1" customWidth="1"/>
    <col min="9980" max="9980" width="11.28515625" bestFit="1" customWidth="1"/>
    <col min="9981" max="9981" width="11.85546875" customWidth="1"/>
    <col min="9982" max="9982" width="12.5703125" bestFit="1" customWidth="1"/>
    <col min="9983" max="9983" width="13.7109375" bestFit="1" customWidth="1"/>
    <col min="9984" max="9984" width="13.28515625" bestFit="1" customWidth="1"/>
    <col min="9985" max="9985" width="22.42578125" customWidth="1"/>
    <col min="10232" max="10232" width="9.42578125" customWidth="1"/>
    <col min="10233" max="10233" width="12.5703125" bestFit="1" customWidth="1"/>
    <col min="10234" max="10234" width="11.28515625" bestFit="1" customWidth="1"/>
    <col min="10235" max="10235" width="12.5703125" bestFit="1" customWidth="1"/>
    <col min="10236" max="10236" width="11.28515625" bestFit="1" customWidth="1"/>
    <col min="10237" max="10237" width="11.85546875" customWidth="1"/>
    <col min="10238" max="10238" width="12.5703125" bestFit="1" customWidth="1"/>
    <col min="10239" max="10239" width="13.7109375" bestFit="1" customWidth="1"/>
    <col min="10240" max="10240" width="13.28515625" bestFit="1" customWidth="1"/>
    <col min="10241" max="10241" width="22.42578125" customWidth="1"/>
    <col min="10488" max="10488" width="9.42578125" customWidth="1"/>
    <col min="10489" max="10489" width="12.5703125" bestFit="1" customWidth="1"/>
    <col min="10490" max="10490" width="11.28515625" bestFit="1" customWidth="1"/>
    <col min="10491" max="10491" width="12.5703125" bestFit="1" customWidth="1"/>
    <col min="10492" max="10492" width="11.28515625" bestFit="1" customWidth="1"/>
    <col min="10493" max="10493" width="11.85546875" customWidth="1"/>
    <col min="10494" max="10494" width="12.5703125" bestFit="1" customWidth="1"/>
    <col min="10495" max="10495" width="13.7109375" bestFit="1" customWidth="1"/>
    <col min="10496" max="10496" width="13.28515625" bestFit="1" customWidth="1"/>
    <col min="10497" max="10497" width="22.42578125" customWidth="1"/>
    <col min="10744" max="10744" width="9.42578125" customWidth="1"/>
    <col min="10745" max="10745" width="12.5703125" bestFit="1" customWidth="1"/>
    <col min="10746" max="10746" width="11.28515625" bestFit="1" customWidth="1"/>
    <col min="10747" max="10747" width="12.5703125" bestFit="1" customWidth="1"/>
    <col min="10748" max="10748" width="11.28515625" bestFit="1" customWidth="1"/>
    <col min="10749" max="10749" width="11.85546875" customWidth="1"/>
    <col min="10750" max="10750" width="12.5703125" bestFit="1" customWidth="1"/>
    <col min="10751" max="10751" width="13.7109375" bestFit="1" customWidth="1"/>
    <col min="10752" max="10752" width="13.28515625" bestFit="1" customWidth="1"/>
    <col min="10753" max="10753" width="22.42578125" customWidth="1"/>
    <col min="11000" max="11000" width="9.42578125" customWidth="1"/>
    <col min="11001" max="11001" width="12.5703125" bestFit="1" customWidth="1"/>
    <col min="11002" max="11002" width="11.28515625" bestFit="1" customWidth="1"/>
    <col min="11003" max="11003" width="12.5703125" bestFit="1" customWidth="1"/>
    <col min="11004" max="11004" width="11.28515625" bestFit="1" customWidth="1"/>
    <col min="11005" max="11005" width="11.85546875" customWidth="1"/>
    <col min="11006" max="11006" width="12.5703125" bestFit="1" customWidth="1"/>
    <col min="11007" max="11007" width="13.7109375" bestFit="1" customWidth="1"/>
    <col min="11008" max="11008" width="13.28515625" bestFit="1" customWidth="1"/>
    <col min="11009" max="11009" width="22.42578125" customWidth="1"/>
    <col min="11256" max="11256" width="9.42578125" customWidth="1"/>
    <col min="11257" max="11257" width="12.5703125" bestFit="1" customWidth="1"/>
    <col min="11258" max="11258" width="11.28515625" bestFit="1" customWidth="1"/>
    <col min="11259" max="11259" width="12.5703125" bestFit="1" customWidth="1"/>
    <col min="11260" max="11260" width="11.28515625" bestFit="1" customWidth="1"/>
    <col min="11261" max="11261" width="11.85546875" customWidth="1"/>
    <col min="11262" max="11262" width="12.5703125" bestFit="1" customWidth="1"/>
    <col min="11263" max="11263" width="13.7109375" bestFit="1" customWidth="1"/>
    <col min="11264" max="11264" width="13.28515625" bestFit="1" customWidth="1"/>
    <col min="11265" max="11265" width="22.42578125" customWidth="1"/>
    <col min="11512" max="11512" width="9.42578125" customWidth="1"/>
    <col min="11513" max="11513" width="12.5703125" bestFit="1" customWidth="1"/>
    <col min="11514" max="11514" width="11.28515625" bestFit="1" customWidth="1"/>
    <col min="11515" max="11515" width="12.5703125" bestFit="1" customWidth="1"/>
    <col min="11516" max="11516" width="11.28515625" bestFit="1" customWidth="1"/>
    <col min="11517" max="11517" width="11.85546875" customWidth="1"/>
    <col min="11518" max="11518" width="12.5703125" bestFit="1" customWidth="1"/>
    <col min="11519" max="11519" width="13.7109375" bestFit="1" customWidth="1"/>
    <col min="11520" max="11520" width="13.28515625" bestFit="1" customWidth="1"/>
    <col min="11521" max="11521" width="22.42578125" customWidth="1"/>
    <col min="11768" max="11768" width="9.42578125" customWidth="1"/>
    <col min="11769" max="11769" width="12.5703125" bestFit="1" customWidth="1"/>
    <col min="11770" max="11770" width="11.28515625" bestFit="1" customWidth="1"/>
    <col min="11771" max="11771" width="12.5703125" bestFit="1" customWidth="1"/>
    <col min="11772" max="11772" width="11.28515625" bestFit="1" customWidth="1"/>
    <col min="11773" max="11773" width="11.85546875" customWidth="1"/>
    <col min="11774" max="11774" width="12.5703125" bestFit="1" customWidth="1"/>
    <col min="11775" max="11775" width="13.7109375" bestFit="1" customWidth="1"/>
    <col min="11776" max="11776" width="13.28515625" bestFit="1" customWidth="1"/>
    <col min="11777" max="11777" width="22.42578125" customWidth="1"/>
    <col min="12024" max="12024" width="9.42578125" customWidth="1"/>
    <col min="12025" max="12025" width="12.5703125" bestFit="1" customWidth="1"/>
    <col min="12026" max="12026" width="11.28515625" bestFit="1" customWidth="1"/>
    <col min="12027" max="12027" width="12.5703125" bestFit="1" customWidth="1"/>
    <col min="12028" max="12028" width="11.28515625" bestFit="1" customWidth="1"/>
    <col min="12029" max="12029" width="11.85546875" customWidth="1"/>
    <col min="12030" max="12030" width="12.5703125" bestFit="1" customWidth="1"/>
    <col min="12031" max="12031" width="13.7109375" bestFit="1" customWidth="1"/>
    <col min="12032" max="12032" width="13.28515625" bestFit="1" customWidth="1"/>
    <col min="12033" max="12033" width="22.42578125" customWidth="1"/>
    <col min="12280" max="12280" width="9.42578125" customWidth="1"/>
    <col min="12281" max="12281" width="12.5703125" bestFit="1" customWidth="1"/>
    <col min="12282" max="12282" width="11.28515625" bestFit="1" customWidth="1"/>
    <col min="12283" max="12283" width="12.5703125" bestFit="1" customWidth="1"/>
    <col min="12284" max="12284" width="11.28515625" bestFit="1" customWidth="1"/>
    <col min="12285" max="12285" width="11.85546875" customWidth="1"/>
    <col min="12286" max="12286" width="12.5703125" bestFit="1" customWidth="1"/>
    <col min="12287" max="12287" width="13.7109375" bestFit="1" customWidth="1"/>
    <col min="12288" max="12288" width="13.28515625" bestFit="1" customWidth="1"/>
    <col min="12289" max="12289" width="22.42578125" customWidth="1"/>
    <col min="12536" max="12536" width="9.42578125" customWidth="1"/>
    <col min="12537" max="12537" width="12.5703125" bestFit="1" customWidth="1"/>
    <col min="12538" max="12538" width="11.28515625" bestFit="1" customWidth="1"/>
    <col min="12539" max="12539" width="12.5703125" bestFit="1" customWidth="1"/>
    <col min="12540" max="12540" width="11.28515625" bestFit="1" customWidth="1"/>
    <col min="12541" max="12541" width="11.85546875" customWidth="1"/>
    <col min="12542" max="12542" width="12.5703125" bestFit="1" customWidth="1"/>
    <col min="12543" max="12543" width="13.7109375" bestFit="1" customWidth="1"/>
    <col min="12544" max="12544" width="13.28515625" bestFit="1" customWidth="1"/>
    <col min="12545" max="12545" width="22.42578125" customWidth="1"/>
    <col min="12792" max="12792" width="9.42578125" customWidth="1"/>
    <col min="12793" max="12793" width="12.5703125" bestFit="1" customWidth="1"/>
    <col min="12794" max="12794" width="11.28515625" bestFit="1" customWidth="1"/>
    <col min="12795" max="12795" width="12.5703125" bestFit="1" customWidth="1"/>
    <col min="12796" max="12796" width="11.28515625" bestFit="1" customWidth="1"/>
    <col min="12797" max="12797" width="11.85546875" customWidth="1"/>
    <col min="12798" max="12798" width="12.5703125" bestFit="1" customWidth="1"/>
    <col min="12799" max="12799" width="13.7109375" bestFit="1" customWidth="1"/>
    <col min="12800" max="12800" width="13.28515625" bestFit="1" customWidth="1"/>
    <col min="12801" max="12801" width="22.42578125" customWidth="1"/>
    <col min="13048" max="13048" width="9.42578125" customWidth="1"/>
    <col min="13049" max="13049" width="12.5703125" bestFit="1" customWidth="1"/>
    <col min="13050" max="13050" width="11.28515625" bestFit="1" customWidth="1"/>
    <col min="13051" max="13051" width="12.5703125" bestFit="1" customWidth="1"/>
    <col min="13052" max="13052" width="11.28515625" bestFit="1" customWidth="1"/>
    <col min="13053" max="13053" width="11.85546875" customWidth="1"/>
    <col min="13054" max="13054" width="12.5703125" bestFit="1" customWidth="1"/>
    <col min="13055" max="13055" width="13.7109375" bestFit="1" customWidth="1"/>
    <col min="13056" max="13056" width="13.28515625" bestFit="1" customWidth="1"/>
    <col min="13057" max="13057" width="22.42578125" customWidth="1"/>
    <col min="13304" max="13304" width="9.42578125" customWidth="1"/>
    <col min="13305" max="13305" width="12.5703125" bestFit="1" customWidth="1"/>
    <col min="13306" max="13306" width="11.28515625" bestFit="1" customWidth="1"/>
    <col min="13307" max="13307" width="12.5703125" bestFit="1" customWidth="1"/>
    <col min="13308" max="13308" width="11.28515625" bestFit="1" customWidth="1"/>
    <col min="13309" max="13309" width="11.85546875" customWidth="1"/>
    <col min="13310" max="13310" width="12.5703125" bestFit="1" customWidth="1"/>
    <col min="13311" max="13311" width="13.7109375" bestFit="1" customWidth="1"/>
    <col min="13312" max="13312" width="13.28515625" bestFit="1" customWidth="1"/>
    <col min="13313" max="13313" width="22.42578125" customWidth="1"/>
    <col min="13560" max="13560" width="9.42578125" customWidth="1"/>
    <col min="13561" max="13561" width="12.5703125" bestFit="1" customWidth="1"/>
    <col min="13562" max="13562" width="11.28515625" bestFit="1" customWidth="1"/>
    <col min="13563" max="13563" width="12.5703125" bestFit="1" customWidth="1"/>
    <col min="13564" max="13564" width="11.28515625" bestFit="1" customWidth="1"/>
    <col min="13565" max="13565" width="11.85546875" customWidth="1"/>
    <col min="13566" max="13566" width="12.5703125" bestFit="1" customWidth="1"/>
    <col min="13567" max="13567" width="13.7109375" bestFit="1" customWidth="1"/>
    <col min="13568" max="13568" width="13.28515625" bestFit="1" customWidth="1"/>
    <col min="13569" max="13569" width="22.42578125" customWidth="1"/>
    <col min="13816" max="13816" width="9.42578125" customWidth="1"/>
    <col min="13817" max="13817" width="12.5703125" bestFit="1" customWidth="1"/>
    <col min="13818" max="13818" width="11.28515625" bestFit="1" customWidth="1"/>
    <col min="13819" max="13819" width="12.5703125" bestFit="1" customWidth="1"/>
    <col min="13820" max="13820" width="11.28515625" bestFit="1" customWidth="1"/>
    <col min="13821" max="13821" width="11.85546875" customWidth="1"/>
    <col min="13822" max="13822" width="12.5703125" bestFit="1" customWidth="1"/>
    <col min="13823" max="13823" width="13.7109375" bestFit="1" customWidth="1"/>
    <col min="13824" max="13824" width="13.28515625" bestFit="1" customWidth="1"/>
    <col min="13825" max="13825" width="22.42578125" customWidth="1"/>
    <col min="14072" max="14072" width="9.42578125" customWidth="1"/>
    <col min="14073" max="14073" width="12.5703125" bestFit="1" customWidth="1"/>
    <col min="14074" max="14074" width="11.28515625" bestFit="1" customWidth="1"/>
    <col min="14075" max="14075" width="12.5703125" bestFit="1" customWidth="1"/>
    <col min="14076" max="14076" width="11.28515625" bestFit="1" customWidth="1"/>
    <col min="14077" max="14077" width="11.85546875" customWidth="1"/>
    <col min="14078" max="14078" width="12.5703125" bestFit="1" customWidth="1"/>
    <col min="14079" max="14079" width="13.7109375" bestFit="1" customWidth="1"/>
    <col min="14080" max="14080" width="13.28515625" bestFit="1" customWidth="1"/>
    <col min="14081" max="14081" width="22.42578125" customWidth="1"/>
    <col min="14328" max="14328" width="9.42578125" customWidth="1"/>
    <col min="14329" max="14329" width="12.5703125" bestFit="1" customWidth="1"/>
    <col min="14330" max="14330" width="11.28515625" bestFit="1" customWidth="1"/>
    <col min="14331" max="14331" width="12.5703125" bestFit="1" customWidth="1"/>
    <col min="14332" max="14332" width="11.28515625" bestFit="1" customWidth="1"/>
    <col min="14333" max="14333" width="11.85546875" customWidth="1"/>
    <col min="14334" max="14334" width="12.5703125" bestFit="1" customWidth="1"/>
    <col min="14335" max="14335" width="13.7109375" bestFit="1" customWidth="1"/>
    <col min="14336" max="14336" width="13.28515625" bestFit="1" customWidth="1"/>
    <col min="14337" max="14337" width="22.42578125" customWidth="1"/>
    <col min="14584" max="14584" width="9.42578125" customWidth="1"/>
    <col min="14585" max="14585" width="12.5703125" bestFit="1" customWidth="1"/>
    <col min="14586" max="14586" width="11.28515625" bestFit="1" customWidth="1"/>
    <col min="14587" max="14587" width="12.5703125" bestFit="1" customWidth="1"/>
    <col min="14588" max="14588" width="11.28515625" bestFit="1" customWidth="1"/>
    <col min="14589" max="14589" width="11.85546875" customWidth="1"/>
    <col min="14590" max="14590" width="12.5703125" bestFit="1" customWidth="1"/>
    <col min="14591" max="14591" width="13.7109375" bestFit="1" customWidth="1"/>
    <col min="14592" max="14592" width="13.28515625" bestFit="1" customWidth="1"/>
    <col min="14593" max="14593" width="22.42578125" customWidth="1"/>
    <col min="14840" max="14840" width="9.42578125" customWidth="1"/>
    <col min="14841" max="14841" width="12.5703125" bestFit="1" customWidth="1"/>
    <col min="14842" max="14842" width="11.28515625" bestFit="1" customWidth="1"/>
    <col min="14843" max="14843" width="12.5703125" bestFit="1" customWidth="1"/>
    <col min="14844" max="14844" width="11.28515625" bestFit="1" customWidth="1"/>
    <col min="14845" max="14845" width="11.85546875" customWidth="1"/>
    <col min="14846" max="14846" width="12.5703125" bestFit="1" customWidth="1"/>
    <col min="14847" max="14847" width="13.7109375" bestFit="1" customWidth="1"/>
    <col min="14848" max="14848" width="13.28515625" bestFit="1" customWidth="1"/>
    <col min="14849" max="14849" width="22.42578125" customWidth="1"/>
    <col min="15096" max="15096" width="9.42578125" customWidth="1"/>
    <col min="15097" max="15097" width="12.5703125" bestFit="1" customWidth="1"/>
    <col min="15098" max="15098" width="11.28515625" bestFit="1" customWidth="1"/>
    <col min="15099" max="15099" width="12.5703125" bestFit="1" customWidth="1"/>
    <col min="15100" max="15100" width="11.28515625" bestFit="1" customWidth="1"/>
    <col min="15101" max="15101" width="11.85546875" customWidth="1"/>
    <col min="15102" max="15102" width="12.5703125" bestFit="1" customWidth="1"/>
    <col min="15103" max="15103" width="13.7109375" bestFit="1" customWidth="1"/>
    <col min="15104" max="15104" width="13.28515625" bestFit="1" customWidth="1"/>
    <col min="15105" max="15105" width="22.42578125" customWidth="1"/>
    <col min="15352" max="15352" width="9.42578125" customWidth="1"/>
    <col min="15353" max="15353" width="12.5703125" bestFit="1" customWidth="1"/>
    <col min="15354" max="15354" width="11.28515625" bestFit="1" customWidth="1"/>
    <col min="15355" max="15355" width="12.5703125" bestFit="1" customWidth="1"/>
    <col min="15356" max="15356" width="11.28515625" bestFit="1" customWidth="1"/>
    <col min="15357" max="15357" width="11.85546875" customWidth="1"/>
    <col min="15358" max="15358" width="12.5703125" bestFit="1" customWidth="1"/>
    <col min="15359" max="15359" width="13.7109375" bestFit="1" customWidth="1"/>
    <col min="15360" max="15360" width="13.28515625" bestFit="1" customWidth="1"/>
    <col min="15361" max="15361" width="22.42578125" customWidth="1"/>
    <col min="15608" max="15608" width="9.42578125" customWidth="1"/>
    <col min="15609" max="15609" width="12.5703125" bestFit="1" customWidth="1"/>
    <col min="15610" max="15610" width="11.28515625" bestFit="1" customWidth="1"/>
    <col min="15611" max="15611" width="12.5703125" bestFit="1" customWidth="1"/>
    <col min="15612" max="15612" width="11.28515625" bestFit="1" customWidth="1"/>
    <col min="15613" max="15613" width="11.85546875" customWidth="1"/>
    <col min="15614" max="15614" width="12.5703125" bestFit="1" customWidth="1"/>
    <col min="15615" max="15615" width="13.7109375" bestFit="1" customWidth="1"/>
    <col min="15616" max="15616" width="13.28515625" bestFit="1" customWidth="1"/>
    <col min="15617" max="15617" width="22.42578125" customWidth="1"/>
    <col min="15864" max="15864" width="9.42578125" customWidth="1"/>
    <col min="15865" max="15865" width="12.5703125" bestFit="1" customWidth="1"/>
    <col min="15866" max="15866" width="11.28515625" bestFit="1" customWidth="1"/>
    <col min="15867" max="15867" width="12.5703125" bestFit="1" customWidth="1"/>
    <col min="15868" max="15868" width="11.28515625" bestFit="1" customWidth="1"/>
    <col min="15869" max="15869" width="11.85546875" customWidth="1"/>
    <col min="15870" max="15870" width="12.5703125" bestFit="1" customWidth="1"/>
    <col min="15871" max="15871" width="13.7109375" bestFit="1" customWidth="1"/>
    <col min="15872" max="15872" width="13.28515625" bestFit="1" customWidth="1"/>
    <col min="15873" max="15873" width="22.42578125" customWidth="1"/>
    <col min="16120" max="16120" width="9.42578125" customWidth="1"/>
    <col min="16121" max="16121" width="12.5703125" bestFit="1" customWidth="1"/>
    <col min="16122" max="16122" width="11.28515625" bestFit="1" customWidth="1"/>
    <col min="16123" max="16123" width="12.5703125" bestFit="1" customWidth="1"/>
    <col min="16124" max="16124" width="11.28515625" bestFit="1" customWidth="1"/>
    <col min="16125" max="16125" width="11.85546875" customWidth="1"/>
    <col min="16126" max="16126" width="12.5703125" bestFit="1" customWidth="1"/>
    <col min="16127" max="16127" width="13.7109375" bestFit="1" customWidth="1"/>
    <col min="16128" max="16128" width="13.28515625" bestFit="1" customWidth="1"/>
    <col min="16129" max="16129" width="22.42578125" customWidth="1"/>
  </cols>
  <sheetData>
    <row r="1" spans="1:34" ht="22.55" customHeight="1" x14ac:dyDescent="0.45">
      <c r="A1" s="118" t="s">
        <v>55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2" spans="1:34" ht="15.3" thickBot="1" x14ac:dyDescent="0.3">
      <c r="A2" s="116" t="s">
        <v>1</v>
      </c>
      <c r="B2" s="117"/>
      <c r="C2" s="8">
        <v>44197</v>
      </c>
      <c r="D2" s="8">
        <v>44198</v>
      </c>
      <c r="E2" s="8">
        <v>44199</v>
      </c>
      <c r="F2" s="8">
        <v>44200</v>
      </c>
      <c r="G2" s="8">
        <v>44201</v>
      </c>
      <c r="H2" s="8">
        <v>44202</v>
      </c>
      <c r="I2" s="8">
        <v>44203</v>
      </c>
      <c r="J2" s="8">
        <v>44204</v>
      </c>
      <c r="K2" s="8">
        <v>44205</v>
      </c>
      <c r="L2" s="8">
        <v>44206</v>
      </c>
      <c r="M2" s="8">
        <v>44207</v>
      </c>
      <c r="N2" s="8">
        <v>44208</v>
      </c>
      <c r="O2" s="8">
        <v>44209</v>
      </c>
      <c r="P2" s="8">
        <v>44210</v>
      </c>
      <c r="Q2" s="8">
        <v>44211</v>
      </c>
      <c r="R2" s="8">
        <v>44212</v>
      </c>
      <c r="S2" s="8">
        <v>44213</v>
      </c>
      <c r="T2" s="8">
        <v>44214</v>
      </c>
      <c r="U2" s="8">
        <v>44215</v>
      </c>
      <c r="V2" s="8">
        <v>44216</v>
      </c>
      <c r="W2" s="8">
        <v>44217</v>
      </c>
      <c r="X2" s="8">
        <v>44218</v>
      </c>
      <c r="Y2" s="8">
        <v>44219</v>
      </c>
      <c r="Z2" s="8">
        <v>44220</v>
      </c>
      <c r="AA2" s="8">
        <v>44221</v>
      </c>
      <c r="AB2" s="8">
        <v>44222</v>
      </c>
      <c r="AC2" s="8">
        <v>44223</v>
      </c>
      <c r="AD2" s="8">
        <v>44224</v>
      </c>
      <c r="AE2" s="8">
        <v>44225</v>
      </c>
      <c r="AF2" s="8">
        <v>44226</v>
      </c>
      <c r="AG2" s="8">
        <v>44227</v>
      </c>
      <c r="AH2" s="8">
        <v>44228</v>
      </c>
    </row>
    <row r="3" spans="1:34" s="2" customFormat="1" ht="15.1" customHeight="1" thickBot="1" x14ac:dyDescent="0.3">
      <c r="A3" s="31"/>
      <c r="B3" s="8" t="s">
        <v>0</v>
      </c>
      <c r="C3" s="1" t="s">
        <v>2</v>
      </c>
      <c r="D3" s="9" t="s">
        <v>2</v>
      </c>
      <c r="E3" s="1" t="s">
        <v>2</v>
      </c>
      <c r="F3" s="9" t="s">
        <v>2</v>
      </c>
      <c r="G3" s="1" t="s">
        <v>2</v>
      </c>
      <c r="H3" s="9" t="s">
        <v>2</v>
      </c>
      <c r="I3" s="1" t="s">
        <v>2</v>
      </c>
      <c r="J3" s="9" t="s">
        <v>2</v>
      </c>
      <c r="K3" s="1" t="s">
        <v>2</v>
      </c>
      <c r="L3" s="9" t="s">
        <v>2</v>
      </c>
      <c r="M3" s="1" t="s">
        <v>2</v>
      </c>
      <c r="N3" s="9" t="s">
        <v>2</v>
      </c>
      <c r="O3" s="1" t="s">
        <v>2</v>
      </c>
      <c r="P3" s="9" t="s">
        <v>2</v>
      </c>
      <c r="Q3" s="1" t="s">
        <v>2</v>
      </c>
      <c r="R3" s="9" t="s">
        <v>2</v>
      </c>
      <c r="S3" s="1" t="s">
        <v>2</v>
      </c>
      <c r="T3" s="9" t="s">
        <v>2</v>
      </c>
      <c r="U3" s="1" t="s">
        <v>2</v>
      </c>
      <c r="V3" s="9" t="s">
        <v>2</v>
      </c>
      <c r="W3" s="1" t="s">
        <v>2</v>
      </c>
      <c r="X3" s="9" t="s">
        <v>2</v>
      </c>
      <c r="Y3" s="1" t="s">
        <v>2</v>
      </c>
      <c r="Z3" s="9" t="s">
        <v>2</v>
      </c>
      <c r="AA3" s="1" t="s">
        <v>2</v>
      </c>
      <c r="AB3" s="9" t="s">
        <v>2</v>
      </c>
      <c r="AC3" s="1" t="s">
        <v>2</v>
      </c>
      <c r="AD3" s="9" t="s">
        <v>2</v>
      </c>
      <c r="AE3" s="1" t="s">
        <v>2</v>
      </c>
      <c r="AF3" s="9" t="s">
        <v>2</v>
      </c>
      <c r="AG3" s="1" t="s">
        <v>2</v>
      </c>
      <c r="AH3" s="9" t="s">
        <v>2</v>
      </c>
    </row>
    <row r="4" spans="1:34" ht="15.3" hidden="1" thickBot="1" x14ac:dyDescent="0.3">
      <c r="A4" s="24">
        <v>44012</v>
      </c>
      <c r="B4" s="16"/>
      <c r="C4" s="25">
        <f>'[1]SS-1 CON'!BL5+'[1]SS-1 CON'!Z5+'[1]SS-1 CON'!AT5+'[1]SS-1 CON'!BF5+'[1]SS-1 CON'!BR5+'[1]SS-1 CON'!BZ5+'[1]SS-1 CON'!BN5+'[1]SS-1 CON'!AV5+'[1]SS-1 CON'!CV5+'[1]SS-1 CON'!N5+'[1]SS-1 CON'!BT5+'[1]SS-1 CON'!CB5+'[1]SS-1 CON'!V5+'[1]SS-1 CON'!CF5+'[1]SS-1 CON'!B5+'[1]SS-1 CON'!AN5+'[1]SS-1 CON'!BD5+('[1]SS-1 CON'!F5+'[1]SS-1 CON'!H5+'[1]SS-1 CON'!J5+'[1]SS-1 CON'!L5+'[1]SS-1 CON'!AR5+'[1]SS-1 CON'!AZ5+'[1]SS-1 CON'!CJ5+'[1]SS-1 CON'!CL5+'[1]SS-1 CON'!CN5)/2+('[1]SS-1 CON'!CR5+'[1]SS-1 CON'!CP5)+('[1]SS-1 CON'!BB5+'[1]SS-1 CON'!T5)/2</f>
        <v>859202.5</v>
      </c>
      <c r="D4" s="26" t="e">
        <f>'[1]SS-2 CON'!#REF!+'[1]SS-2 CON'!D5+'[1]SS-2 CON'!H5+'[1]SS-2 CON'!AP5+'[1]SS-2 CON'!N5+'[1]SS-2 CON'!X5+('[1]SS-2 CON'!T5+'[1]SS-2 CON'!Z5+'[1]SS-2 CON'!BD5+'[1]SS-2 CON'!CF5+'[1]SS-2 CON'!CH5)/2+'[1]SS-2 CON'!BF5+('[1]SS-2 CON'!BH5)/2</f>
        <v>#REF!</v>
      </c>
      <c r="E4" s="27">
        <f>('[1]SS-1 CON'!AH5)+('[1]SS-1 CON'!F5+'[1]SS-1 CON'!H5+'[1]SS-1 CON'!J5+'[1]SS-1 CON'!L5+'[1]SS-1 CON'!AR5+'[1]SS-1 CON'!AZ5+'[1]SS-1 CON'!CJ5+'[1]SS-1 CON'!CL5+'[1]SS-1 CON'!CN5)/2+('[1]SS-1 CON'!BB5+'[1]SS-1 CON'!T5)/2</f>
        <v>420886.5</v>
      </c>
      <c r="F4" s="28">
        <f>'[1]SS-2 CON'!B5+'[1]SS-2 CON'!F5+'[1]SS-2 CON'!J5+'[1]SS-2 CON'!AR5+'[1]SS-2 CON'!P5+'[1]SS-2 CON'!Z5+('[1]SS-2 CON'!V5+'[1]SS-2 CON'!AB5+'[1]SS-2 CON'!BF5+'[1]SS-2 CON'!CH5+'[1]SS-2 CON'!CJ5)/2+'[1]SS-2 CON'!BH5+('[1]SS-2 CON'!BJ5)/2</f>
        <v>632578</v>
      </c>
    </row>
    <row r="5" spans="1:34" ht="39.85" customHeight="1" thickBot="1" x14ac:dyDescent="0.3">
      <c r="A5" s="113" t="s">
        <v>3</v>
      </c>
      <c r="B5" s="36" t="s">
        <v>5</v>
      </c>
      <c r="C5" s="78">
        <v>80133760</v>
      </c>
      <c r="D5" s="78">
        <v>80158944</v>
      </c>
      <c r="E5" s="78">
        <v>80180800</v>
      </c>
      <c r="F5" s="79">
        <v>80203048</v>
      </c>
      <c r="G5" s="79">
        <v>80227672</v>
      </c>
      <c r="H5" s="78">
        <v>80250224</v>
      </c>
      <c r="I5" s="78">
        <v>80271688</v>
      </c>
      <c r="J5" s="78">
        <v>80296048</v>
      </c>
      <c r="K5" s="78">
        <v>80319135</v>
      </c>
      <c r="L5" s="78">
        <v>80341424</v>
      </c>
      <c r="M5" s="78">
        <v>80366784</v>
      </c>
      <c r="N5" s="78">
        <v>80388760</v>
      </c>
      <c r="O5" s="78">
        <v>80411400</v>
      </c>
      <c r="P5" s="78">
        <v>80436056</v>
      </c>
      <c r="Q5" s="78">
        <v>80458504</v>
      </c>
      <c r="R5" s="78">
        <v>80480792</v>
      </c>
      <c r="S5" s="78">
        <v>80502872</v>
      </c>
      <c r="T5" s="78">
        <v>80525096</v>
      </c>
      <c r="U5" s="78">
        <v>80546480</v>
      </c>
      <c r="V5" s="88">
        <v>80568860</v>
      </c>
      <c r="W5" s="78">
        <v>80593528</v>
      </c>
      <c r="X5" s="78">
        <v>80617600</v>
      </c>
      <c r="Y5" s="78">
        <v>80640016</v>
      </c>
      <c r="Z5" s="78">
        <v>80661808</v>
      </c>
      <c r="AA5" s="90">
        <v>80686760</v>
      </c>
      <c r="AB5" s="78">
        <v>80709192</v>
      </c>
      <c r="AC5" s="78">
        <v>80731660</v>
      </c>
      <c r="AD5" s="78">
        <v>80756432</v>
      </c>
      <c r="AE5" s="78"/>
      <c r="AF5" s="78"/>
      <c r="AG5" s="78"/>
      <c r="AH5" s="32"/>
    </row>
    <row r="6" spans="1:34" ht="39.85" customHeight="1" thickBot="1" x14ac:dyDescent="0.3">
      <c r="A6" s="115"/>
      <c r="B6" s="18" t="s">
        <v>6</v>
      </c>
      <c r="C6" s="78">
        <v>83937390</v>
      </c>
      <c r="D6" s="78">
        <v>83958944</v>
      </c>
      <c r="E6" s="78">
        <v>83982744</v>
      </c>
      <c r="F6" s="79">
        <v>84006616</v>
      </c>
      <c r="G6" s="79">
        <v>84027704</v>
      </c>
      <c r="H6" s="78">
        <v>84050744</v>
      </c>
      <c r="I6" s="78">
        <v>84074016</v>
      </c>
      <c r="J6" s="78">
        <v>84094600</v>
      </c>
      <c r="K6" s="78">
        <v>84117925</v>
      </c>
      <c r="L6" s="78">
        <v>84141480</v>
      </c>
      <c r="M6" s="78">
        <v>84162256</v>
      </c>
      <c r="N6" s="78">
        <v>84185176</v>
      </c>
      <c r="O6" s="79">
        <v>84208448</v>
      </c>
      <c r="P6" s="79">
        <v>84228856</v>
      </c>
      <c r="Q6" s="79">
        <v>84252152</v>
      </c>
      <c r="R6" s="79">
        <v>84275928</v>
      </c>
      <c r="S6" s="79">
        <v>84299256</v>
      </c>
      <c r="T6" s="79">
        <v>84321440</v>
      </c>
      <c r="U6" s="79">
        <v>84345088</v>
      </c>
      <c r="V6" s="79">
        <v>84368375</v>
      </c>
      <c r="W6" s="79">
        <v>84389288</v>
      </c>
      <c r="X6" s="79">
        <v>84410472</v>
      </c>
      <c r="Y6" s="79">
        <v>84434048</v>
      </c>
      <c r="Z6" s="79">
        <v>84457648</v>
      </c>
      <c r="AA6" s="88">
        <v>84478488</v>
      </c>
      <c r="AB6" s="79">
        <v>84502056</v>
      </c>
      <c r="AC6" s="78">
        <v>84525992</v>
      </c>
      <c r="AD6" s="78">
        <v>84546456</v>
      </c>
      <c r="AE6" s="78"/>
      <c r="AF6" s="90"/>
      <c r="AG6" s="78"/>
      <c r="AH6" s="33"/>
    </row>
    <row r="7" spans="1:34" s="3" customFormat="1" ht="39.85" customHeight="1" thickBot="1" x14ac:dyDescent="0.3">
      <c r="A7" s="113" t="s">
        <v>4</v>
      </c>
      <c r="B7" s="10" t="s">
        <v>7</v>
      </c>
      <c r="C7" s="78">
        <v>78785475</v>
      </c>
      <c r="D7" s="78">
        <v>78809208</v>
      </c>
      <c r="E7" s="78">
        <v>78832984</v>
      </c>
      <c r="F7" s="79">
        <v>78855472</v>
      </c>
      <c r="G7" s="79">
        <v>78878648</v>
      </c>
      <c r="H7" s="78">
        <v>78901224</v>
      </c>
      <c r="I7" s="78">
        <v>78924512</v>
      </c>
      <c r="J7" s="78">
        <v>78946624</v>
      </c>
      <c r="K7" s="78">
        <v>78969904</v>
      </c>
      <c r="L7" s="78">
        <v>78992904</v>
      </c>
      <c r="M7" s="78">
        <v>79016024</v>
      </c>
      <c r="N7" s="78">
        <v>79032760</v>
      </c>
      <c r="O7" s="78">
        <v>79061016</v>
      </c>
      <c r="P7" s="78">
        <v>79083792</v>
      </c>
      <c r="Q7" s="78">
        <v>79107032</v>
      </c>
      <c r="R7" s="78">
        <v>79130192</v>
      </c>
      <c r="S7" s="78">
        <v>79153072</v>
      </c>
      <c r="T7" s="78">
        <v>79176176</v>
      </c>
      <c r="U7" s="79">
        <v>79198856</v>
      </c>
      <c r="V7" s="79">
        <v>79222080</v>
      </c>
      <c r="W7" s="89">
        <v>79244672</v>
      </c>
      <c r="X7" s="89">
        <v>79267424</v>
      </c>
      <c r="Y7" s="90">
        <v>79290264</v>
      </c>
      <c r="Z7" s="78">
        <v>79313304</v>
      </c>
      <c r="AA7" s="78">
        <v>79336288</v>
      </c>
      <c r="AB7" s="78">
        <v>79359060</v>
      </c>
      <c r="AC7" s="78">
        <v>79381936</v>
      </c>
      <c r="AD7" s="78">
        <v>79404664</v>
      </c>
      <c r="AE7" s="78"/>
      <c r="AF7" s="78"/>
      <c r="AG7" s="78"/>
      <c r="AH7" s="34"/>
    </row>
    <row r="8" spans="1:34" s="3" customFormat="1" ht="39.85" customHeight="1" thickBot="1" x14ac:dyDescent="0.3">
      <c r="A8" s="115"/>
      <c r="B8" s="10" t="s">
        <v>8</v>
      </c>
      <c r="C8" s="79">
        <v>52299172</v>
      </c>
      <c r="D8" s="78">
        <v>52321728</v>
      </c>
      <c r="E8" s="78">
        <v>52344664</v>
      </c>
      <c r="F8" s="79">
        <v>52366956</v>
      </c>
      <c r="G8" s="79">
        <v>52389412</v>
      </c>
      <c r="H8" s="78">
        <v>52411664</v>
      </c>
      <c r="I8" s="78">
        <v>52434696</v>
      </c>
      <c r="J8" s="78">
        <v>52456816</v>
      </c>
      <c r="K8" s="78">
        <v>52479820</v>
      </c>
      <c r="L8" s="79">
        <v>52502160</v>
      </c>
      <c r="M8" s="79">
        <v>52524764</v>
      </c>
      <c r="N8" s="79">
        <v>52547320</v>
      </c>
      <c r="O8" s="79">
        <v>52570044</v>
      </c>
      <c r="P8" s="79">
        <v>52592424</v>
      </c>
      <c r="Q8" s="79">
        <v>52615332</v>
      </c>
      <c r="R8" s="79">
        <v>52638248</v>
      </c>
      <c r="S8" s="79">
        <v>52660564</v>
      </c>
      <c r="T8" s="79">
        <v>52683240</v>
      </c>
      <c r="U8" s="79">
        <v>52706180</v>
      </c>
      <c r="V8" s="79">
        <v>52729476</v>
      </c>
      <c r="W8" s="79">
        <v>52751728</v>
      </c>
      <c r="X8" s="79">
        <v>52774032</v>
      </c>
      <c r="Y8" s="79">
        <v>52796672</v>
      </c>
      <c r="Z8" s="79">
        <v>52819340</v>
      </c>
      <c r="AA8" s="79">
        <v>52841560</v>
      </c>
      <c r="AB8" s="79">
        <v>52864028</v>
      </c>
      <c r="AC8" s="78">
        <v>52886652</v>
      </c>
      <c r="AD8" s="78">
        <v>52908996</v>
      </c>
      <c r="AE8" s="78"/>
      <c r="AF8" s="78"/>
      <c r="AG8" s="78"/>
      <c r="AH8" s="35"/>
    </row>
    <row r="9" spans="1:34" s="3" customFormat="1" x14ac:dyDescent="0.25">
      <c r="A9" s="19"/>
      <c r="B9" s="19"/>
      <c r="C9" s="20"/>
      <c r="D9" s="20"/>
      <c r="E9" s="21"/>
      <c r="F9" s="20"/>
    </row>
    <row r="10" spans="1:34" s="3" customFormat="1" x14ac:dyDescent="0.25">
      <c r="A10" s="19"/>
      <c r="B10" s="19"/>
      <c r="C10" s="20"/>
      <c r="D10" s="20"/>
      <c r="E10" s="21"/>
      <c r="F10" s="20"/>
    </row>
    <row r="11" spans="1:34" s="3" customFormat="1" x14ac:dyDescent="0.25">
      <c r="A11" s="19"/>
      <c r="B11" s="19"/>
      <c r="C11" s="20"/>
      <c r="D11" s="20"/>
      <c r="E11" s="21"/>
      <c r="F11" s="20"/>
    </row>
    <row r="12" spans="1:34" s="3" customFormat="1" x14ac:dyDescent="0.25">
      <c r="A12" s="19"/>
      <c r="B12" s="19"/>
      <c r="C12" s="20"/>
      <c r="D12" s="20"/>
      <c r="E12" s="21"/>
      <c r="F12" s="20"/>
    </row>
    <row r="13" spans="1:34" s="3" customFormat="1" x14ac:dyDescent="0.25">
      <c r="A13" s="19"/>
      <c r="B13" s="19"/>
      <c r="C13" s="20"/>
      <c r="D13" s="20"/>
      <c r="E13" s="21"/>
      <c r="F13" s="20"/>
    </row>
    <row r="14" spans="1:34" x14ac:dyDescent="0.25">
      <c r="A14" s="19"/>
      <c r="B14" s="19"/>
      <c r="C14" s="20"/>
      <c r="D14" s="20"/>
      <c r="E14" s="21"/>
      <c r="F14" s="20"/>
    </row>
    <row r="15" spans="1:34" x14ac:dyDescent="0.25">
      <c r="A15" s="19"/>
      <c r="B15" s="19"/>
      <c r="C15" s="20"/>
      <c r="D15" s="20"/>
      <c r="E15" s="21"/>
      <c r="F15" s="20"/>
    </row>
    <row r="16" spans="1:34" x14ac:dyDescent="0.25">
      <c r="A16" s="19"/>
      <c r="B16" s="19"/>
      <c r="C16" s="20"/>
      <c r="D16" s="20"/>
      <c r="E16" s="21"/>
      <c r="F16" s="20"/>
    </row>
    <row r="17" spans="1:6" x14ac:dyDescent="0.25">
      <c r="A17" s="19"/>
      <c r="B17" s="19"/>
      <c r="C17" s="20"/>
      <c r="D17" s="20"/>
      <c r="E17" s="21"/>
      <c r="F17" s="20"/>
    </row>
    <row r="18" spans="1:6" x14ac:dyDescent="0.25">
      <c r="A18" s="19"/>
      <c r="B18" s="19"/>
      <c r="C18" s="20"/>
      <c r="D18" s="20"/>
      <c r="E18" s="21"/>
      <c r="F18" s="20"/>
    </row>
    <row r="19" spans="1:6" x14ac:dyDescent="0.25">
      <c r="A19" s="19"/>
      <c r="B19" s="19"/>
      <c r="C19" s="20"/>
      <c r="D19" s="20"/>
      <c r="E19" s="21"/>
      <c r="F19" s="20"/>
    </row>
    <row r="20" spans="1:6" x14ac:dyDescent="0.25">
      <c r="A20" s="19"/>
      <c r="B20" s="19"/>
      <c r="C20" s="20"/>
      <c r="D20" s="20"/>
      <c r="E20" s="21"/>
      <c r="F20" s="20"/>
    </row>
    <row r="21" spans="1:6" x14ac:dyDescent="0.25">
      <c r="A21" s="19"/>
      <c r="B21" s="19"/>
      <c r="C21" s="20"/>
      <c r="D21" s="20"/>
      <c r="E21" s="21"/>
      <c r="F21" s="20"/>
    </row>
    <row r="22" spans="1:6" x14ac:dyDescent="0.25">
      <c r="A22" s="19"/>
      <c r="B22" s="19"/>
      <c r="C22" s="20"/>
      <c r="D22" s="20"/>
      <c r="E22" s="21"/>
      <c r="F22" s="20"/>
    </row>
    <row r="23" spans="1:6" x14ac:dyDescent="0.25">
      <c r="A23" s="19"/>
      <c r="B23" s="19"/>
      <c r="C23" s="20"/>
      <c r="D23" s="20"/>
      <c r="E23" s="21"/>
      <c r="F23" s="20"/>
    </row>
    <row r="24" spans="1:6" x14ac:dyDescent="0.25">
      <c r="A24" s="19"/>
      <c r="B24" s="19"/>
      <c r="C24" s="20"/>
      <c r="D24" s="20"/>
      <c r="E24" s="21"/>
      <c r="F24" s="20"/>
    </row>
    <row r="25" spans="1:6" x14ac:dyDescent="0.25">
      <c r="A25" s="19"/>
      <c r="B25" s="19"/>
      <c r="C25" s="20"/>
      <c r="D25" s="20"/>
      <c r="E25" s="21"/>
      <c r="F25" s="20"/>
    </row>
    <row r="26" spans="1:6" x14ac:dyDescent="0.25">
      <c r="A26" s="19"/>
      <c r="B26" s="19"/>
      <c r="C26" s="20"/>
      <c r="D26" s="20"/>
      <c r="E26" s="21"/>
      <c r="F26" s="20"/>
    </row>
    <row r="27" spans="1:6" x14ac:dyDescent="0.25">
      <c r="A27" s="19"/>
      <c r="B27" s="19"/>
      <c r="C27" s="20"/>
      <c r="D27" s="20"/>
      <c r="E27" s="21"/>
      <c r="F27" s="20"/>
    </row>
    <row r="28" spans="1:6" x14ac:dyDescent="0.25">
      <c r="A28" s="19"/>
      <c r="B28" s="19"/>
      <c r="C28" s="20"/>
      <c r="D28" s="20"/>
      <c r="E28" s="21"/>
      <c r="F28" s="20"/>
    </row>
    <row r="29" spans="1:6" x14ac:dyDescent="0.25">
      <c r="A29" s="19"/>
      <c r="B29" s="19"/>
      <c r="C29" s="20"/>
      <c r="D29" s="20"/>
      <c r="E29" s="21"/>
      <c r="F29" s="20"/>
    </row>
    <row r="30" spans="1:6" x14ac:dyDescent="0.25">
      <c r="A30" s="19"/>
      <c r="B30" s="19"/>
      <c r="C30" s="20"/>
      <c r="D30" s="20"/>
      <c r="E30" s="21"/>
      <c r="F30" s="20"/>
    </row>
    <row r="31" spans="1:6" x14ac:dyDescent="0.25">
      <c r="A31" s="19"/>
      <c r="B31" s="19"/>
      <c r="C31" s="20"/>
      <c r="D31" s="20"/>
      <c r="E31" s="21"/>
      <c r="F31" s="20"/>
    </row>
    <row r="32" spans="1:6" x14ac:dyDescent="0.25">
      <c r="A32" s="19"/>
      <c r="B32" s="19"/>
      <c r="C32" s="22"/>
      <c r="D32" s="22"/>
      <c r="E32" s="22"/>
      <c r="F32" s="22"/>
    </row>
    <row r="33" spans="1:6" x14ac:dyDescent="0.25">
      <c r="A33" s="14"/>
      <c r="B33" s="14"/>
      <c r="C33" s="23"/>
      <c r="D33" s="23"/>
      <c r="E33" s="23"/>
      <c r="F33" s="23"/>
    </row>
    <row r="34" spans="1:6" x14ac:dyDescent="0.25">
      <c r="B34">
        <f ca="1">+B34:B35</f>
        <v>0</v>
      </c>
    </row>
  </sheetData>
  <mergeCells count="4">
    <mergeCell ref="A5:A6"/>
    <mergeCell ref="A7:A8"/>
    <mergeCell ref="A1:AH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H37"/>
  <sheetViews>
    <sheetView workbookViewId="0">
      <selection activeCell="AE8" sqref="AE8"/>
    </sheetView>
  </sheetViews>
  <sheetFormatPr defaultColWidth="13.7109375" defaultRowHeight="14.55" x14ac:dyDescent="0.25"/>
  <cols>
    <col min="1" max="1" width="9.42578125" bestFit="1" customWidth="1"/>
    <col min="2" max="2" width="29" customWidth="1"/>
    <col min="3" max="6" width="10.140625" style="4" bestFit="1" customWidth="1"/>
    <col min="7" max="22" width="10.140625" bestFit="1" customWidth="1"/>
    <col min="23" max="23" width="11.28515625" bestFit="1" customWidth="1"/>
    <col min="24" max="33" width="10.140625" bestFit="1" customWidth="1"/>
    <col min="34" max="34" width="12" customWidth="1"/>
    <col min="248" max="248" width="9.42578125" customWidth="1"/>
    <col min="249" max="249" width="12.5703125" bestFit="1" customWidth="1"/>
    <col min="250" max="250" width="11.28515625" bestFit="1" customWidth="1"/>
    <col min="251" max="251" width="12.5703125" bestFit="1" customWidth="1"/>
    <col min="252" max="252" width="11.28515625" bestFit="1" customWidth="1"/>
    <col min="253" max="253" width="11.85546875" customWidth="1"/>
    <col min="254" max="254" width="12.5703125" bestFit="1" customWidth="1"/>
    <col min="255" max="255" width="13.7109375" bestFit="1" customWidth="1"/>
    <col min="256" max="256" width="13.28515625" bestFit="1" customWidth="1"/>
    <col min="257" max="257" width="22.42578125" customWidth="1"/>
    <col min="504" max="504" width="9.42578125" customWidth="1"/>
    <col min="505" max="505" width="12.5703125" bestFit="1" customWidth="1"/>
    <col min="506" max="506" width="11.28515625" bestFit="1" customWidth="1"/>
    <col min="507" max="507" width="12.5703125" bestFit="1" customWidth="1"/>
    <col min="508" max="508" width="11.28515625" bestFit="1" customWidth="1"/>
    <col min="509" max="509" width="11.85546875" customWidth="1"/>
    <col min="510" max="510" width="12.5703125" bestFit="1" customWidth="1"/>
    <col min="511" max="511" width="13.7109375" bestFit="1" customWidth="1"/>
    <col min="512" max="512" width="13.28515625" bestFit="1" customWidth="1"/>
    <col min="513" max="513" width="22.42578125" customWidth="1"/>
    <col min="760" max="760" width="9.42578125" customWidth="1"/>
    <col min="761" max="761" width="12.5703125" bestFit="1" customWidth="1"/>
    <col min="762" max="762" width="11.28515625" bestFit="1" customWidth="1"/>
    <col min="763" max="763" width="12.5703125" bestFit="1" customWidth="1"/>
    <col min="764" max="764" width="11.28515625" bestFit="1" customWidth="1"/>
    <col min="765" max="765" width="11.85546875" customWidth="1"/>
    <col min="766" max="766" width="12.5703125" bestFit="1" customWidth="1"/>
    <col min="767" max="767" width="13.7109375" bestFit="1" customWidth="1"/>
    <col min="768" max="768" width="13.28515625" bestFit="1" customWidth="1"/>
    <col min="769" max="769" width="22.42578125" customWidth="1"/>
    <col min="1016" max="1016" width="9.42578125" customWidth="1"/>
    <col min="1017" max="1017" width="12.5703125" bestFit="1" customWidth="1"/>
    <col min="1018" max="1018" width="11.28515625" bestFit="1" customWidth="1"/>
    <col min="1019" max="1019" width="12.5703125" bestFit="1" customWidth="1"/>
    <col min="1020" max="1020" width="11.28515625" bestFit="1" customWidth="1"/>
    <col min="1021" max="1021" width="11.85546875" customWidth="1"/>
    <col min="1022" max="1022" width="12.5703125" bestFit="1" customWidth="1"/>
    <col min="1023" max="1023" width="13.7109375" bestFit="1" customWidth="1"/>
    <col min="1024" max="1024" width="13.28515625" bestFit="1" customWidth="1"/>
    <col min="1025" max="1025" width="22.42578125" customWidth="1"/>
    <col min="1272" max="1272" width="9.42578125" customWidth="1"/>
    <col min="1273" max="1273" width="12.5703125" bestFit="1" customWidth="1"/>
    <col min="1274" max="1274" width="11.28515625" bestFit="1" customWidth="1"/>
    <col min="1275" max="1275" width="12.5703125" bestFit="1" customWidth="1"/>
    <col min="1276" max="1276" width="11.28515625" bestFit="1" customWidth="1"/>
    <col min="1277" max="1277" width="11.85546875" customWidth="1"/>
    <col min="1278" max="1278" width="12.5703125" bestFit="1" customWidth="1"/>
    <col min="1279" max="1279" width="13.7109375" bestFit="1" customWidth="1"/>
    <col min="1280" max="1280" width="13.28515625" bestFit="1" customWidth="1"/>
    <col min="1281" max="1281" width="22.42578125" customWidth="1"/>
    <col min="1528" max="1528" width="9.42578125" customWidth="1"/>
    <col min="1529" max="1529" width="12.5703125" bestFit="1" customWidth="1"/>
    <col min="1530" max="1530" width="11.28515625" bestFit="1" customWidth="1"/>
    <col min="1531" max="1531" width="12.5703125" bestFit="1" customWidth="1"/>
    <col min="1532" max="1532" width="11.28515625" bestFit="1" customWidth="1"/>
    <col min="1533" max="1533" width="11.85546875" customWidth="1"/>
    <col min="1534" max="1534" width="12.5703125" bestFit="1" customWidth="1"/>
    <col min="1535" max="1535" width="13.7109375" bestFit="1" customWidth="1"/>
    <col min="1536" max="1536" width="13.28515625" bestFit="1" customWidth="1"/>
    <col min="1537" max="1537" width="22.42578125" customWidth="1"/>
    <col min="1784" max="1784" width="9.42578125" customWidth="1"/>
    <col min="1785" max="1785" width="12.5703125" bestFit="1" customWidth="1"/>
    <col min="1786" max="1786" width="11.28515625" bestFit="1" customWidth="1"/>
    <col min="1787" max="1787" width="12.5703125" bestFit="1" customWidth="1"/>
    <col min="1788" max="1788" width="11.28515625" bestFit="1" customWidth="1"/>
    <col min="1789" max="1789" width="11.85546875" customWidth="1"/>
    <col min="1790" max="1790" width="12.5703125" bestFit="1" customWidth="1"/>
    <col min="1791" max="1791" width="13.7109375" bestFit="1" customWidth="1"/>
    <col min="1792" max="1792" width="13.28515625" bestFit="1" customWidth="1"/>
    <col min="1793" max="1793" width="22.42578125" customWidth="1"/>
    <col min="2040" max="2040" width="9.42578125" customWidth="1"/>
    <col min="2041" max="2041" width="12.5703125" bestFit="1" customWidth="1"/>
    <col min="2042" max="2042" width="11.28515625" bestFit="1" customWidth="1"/>
    <col min="2043" max="2043" width="12.5703125" bestFit="1" customWidth="1"/>
    <col min="2044" max="2044" width="11.28515625" bestFit="1" customWidth="1"/>
    <col min="2045" max="2045" width="11.85546875" customWidth="1"/>
    <col min="2046" max="2046" width="12.5703125" bestFit="1" customWidth="1"/>
    <col min="2047" max="2047" width="13.7109375" bestFit="1" customWidth="1"/>
    <col min="2048" max="2048" width="13.28515625" bestFit="1" customWidth="1"/>
    <col min="2049" max="2049" width="22.42578125" customWidth="1"/>
    <col min="2296" max="2296" width="9.42578125" customWidth="1"/>
    <col min="2297" max="2297" width="12.5703125" bestFit="1" customWidth="1"/>
    <col min="2298" max="2298" width="11.28515625" bestFit="1" customWidth="1"/>
    <col min="2299" max="2299" width="12.5703125" bestFit="1" customWidth="1"/>
    <col min="2300" max="2300" width="11.28515625" bestFit="1" customWidth="1"/>
    <col min="2301" max="2301" width="11.85546875" customWidth="1"/>
    <col min="2302" max="2302" width="12.5703125" bestFit="1" customWidth="1"/>
    <col min="2303" max="2303" width="13.7109375" bestFit="1" customWidth="1"/>
    <col min="2304" max="2304" width="13.28515625" bestFit="1" customWidth="1"/>
    <col min="2305" max="2305" width="22.42578125" customWidth="1"/>
    <col min="2552" max="2552" width="9.42578125" customWidth="1"/>
    <col min="2553" max="2553" width="12.5703125" bestFit="1" customWidth="1"/>
    <col min="2554" max="2554" width="11.28515625" bestFit="1" customWidth="1"/>
    <col min="2555" max="2555" width="12.5703125" bestFit="1" customWidth="1"/>
    <col min="2556" max="2556" width="11.28515625" bestFit="1" customWidth="1"/>
    <col min="2557" max="2557" width="11.85546875" customWidth="1"/>
    <col min="2558" max="2558" width="12.5703125" bestFit="1" customWidth="1"/>
    <col min="2559" max="2559" width="13.7109375" bestFit="1" customWidth="1"/>
    <col min="2560" max="2560" width="13.28515625" bestFit="1" customWidth="1"/>
    <col min="2561" max="2561" width="22.42578125" customWidth="1"/>
    <col min="2808" max="2808" width="9.42578125" customWidth="1"/>
    <col min="2809" max="2809" width="12.5703125" bestFit="1" customWidth="1"/>
    <col min="2810" max="2810" width="11.28515625" bestFit="1" customWidth="1"/>
    <col min="2811" max="2811" width="12.5703125" bestFit="1" customWidth="1"/>
    <col min="2812" max="2812" width="11.28515625" bestFit="1" customWidth="1"/>
    <col min="2813" max="2813" width="11.85546875" customWidth="1"/>
    <col min="2814" max="2814" width="12.5703125" bestFit="1" customWidth="1"/>
    <col min="2815" max="2815" width="13.7109375" bestFit="1" customWidth="1"/>
    <col min="2816" max="2816" width="13.28515625" bestFit="1" customWidth="1"/>
    <col min="2817" max="2817" width="22.42578125" customWidth="1"/>
    <col min="3064" max="3064" width="9.42578125" customWidth="1"/>
    <col min="3065" max="3065" width="12.5703125" bestFit="1" customWidth="1"/>
    <col min="3066" max="3066" width="11.28515625" bestFit="1" customWidth="1"/>
    <col min="3067" max="3067" width="12.5703125" bestFit="1" customWidth="1"/>
    <col min="3068" max="3068" width="11.28515625" bestFit="1" customWidth="1"/>
    <col min="3069" max="3069" width="11.85546875" customWidth="1"/>
    <col min="3070" max="3070" width="12.5703125" bestFit="1" customWidth="1"/>
    <col min="3071" max="3071" width="13.7109375" bestFit="1" customWidth="1"/>
    <col min="3072" max="3072" width="13.28515625" bestFit="1" customWidth="1"/>
    <col min="3073" max="3073" width="22.42578125" customWidth="1"/>
    <col min="3320" max="3320" width="9.42578125" customWidth="1"/>
    <col min="3321" max="3321" width="12.5703125" bestFit="1" customWidth="1"/>
    <col min="3322" max="3322" width="11.28515625" bestFit="1" customWidth="1"/>
    <col min="3323" max="3323" width="12.5703125" bestFit="1" customWidth="1"/>
    <col min="3324" max="3324" width="11.28515625" bestFit="1" customWidth="1"/>
    <col min="3325" max="3325" width="11.85546875" customWidth="1"/>
    <col min="3326" max="3326" width="12.5703125" bestFit="1" customWidth="1"/>
    <col min="3327" max="3327" width="13.7109375" bestFit="1" customWidth="1"/>
    <col min="3328" max="3328" width="13.28515625" bestFit="1" customWidth="1"/>
    <col min="3329" max="3329" width="22.42578125" customWidth="1"/>
    <col min="3576" max="3576" width="9.42578125" customWidth="1"/>
    <col min="3577" max="3577" width="12.5703125" bestFit="1" customWidth="1"/>
    <col min="3578" max="3578" width="11.28515625" bestFit="1" customWidth="1"/>
    <col min="3579" max="3579" width="12.5703125" bestFit="1" customWidth="1"/>
    <col min="3580" max="3580" width="11.28515625" bestFit="1" customWidth="1"/>
    <col min="3581" max="3581" width="11.85546875" customWidth="1"/>
    <col min="3582" max="3582" width="12.5703125" bestFit="1" customWidth="1"/>
    <col min="3583" max="3583" width="13.7109375" bestFit="1" customWidth="1"/>
    <col min="3584" max="3584" width="13.28515625" bestFit="1" customWidth="1"/>
    <col min="3585" max="3585" width="22.42578125" customWidth="1"/>
    <col min="3832" max="3832" width="9.42578125" customWidth="1"/>
    <col min="3833" max="3833" width="12.5703125" bestFit="1" customWidth="1"/>
    <col min="3834" max="3834" width="11.28515625" bestFit="1" customWidth="1"/>
    <col min="3835" max="3835" width="12.5703125" bestFit="1" customWidth="1"/>
    <col min="3836" max="3836" width="11.28515625" bestFit="1" customWidth="1"/>
    <col min="3837" max="3837" width="11.85546875" customWidth="1"/>
    <col min="3838" max="3838" width="12.5703125" bestFit="1" customWidth="1"/>
    <col min="3839" max="3839" width="13.7109375" bestFit="1" customWidth="1"/>
    <col min="3840" max="3840" width="13.28515625" bestFit="1" customWidth="1"/>
    <col min="3841" max="3841" width="22.42578125" customWidth="1"/>
    <col min="4088" max="4088" width="9.42578125" customWidth="1"/>
    <col min="4089" max="4089" width="12.5703125" bestFit="1" customWidth="1"/>
    <col min="4090" max="4090" width="11.28515625" bestFit="1" customWidth="1"/>
    <col min="4091" max="4091" width="12.5703125" bestFit="1" customWidth="1"/>
    <col min="4092" max="4092" width="11.28515625" bestFit="1" customWidth="1"/>
    <col min="4093" max="4093" width="11.85546875" customWidth="1"/>
    <col min="4094" max="4094" width="12.5703125" bestFit="1" customWidth="1"/>
    <col min="4095" max="4095" width="13.7109375" bestFit="1" customWidth="1"/>
    <col min="4096" max="4096" width="13.28515625" bestFit="1" customWidth="1"/>
    <col min="4097" max="4097" width="22.42578125" customWidth="1"/>
    <col min="4344" max="4344" width="9.42578125" customWidth="1"/>
    <col min="4345" max="4345" width="12.5703125" bestFit="1" customWidth="1"/>
    <col min="4346" max="4346" width="11.28515625" bestFit="1" customWidth="1"/>
    <col min="4347" max="4347" width="12.5703125" bestFit="1" customWidth="1"/>
    <col min="4348" max="4348" width="11.28515625" bestFit="1" customWidth="1"/>
    <col min="4349" max="4349" width="11.85546875" customWidth="1"/>
    <col min="4350" max="4350" width="12.5703125" bestFit="1" customWidth="1"/>
    <col min="4351" max="4351" width="13.7109375" bestFit="1" customWidth="1"/>
    <col min="4352" max="4352" width="13.28515625" bestFit="1" customWidth="1"/>
    <col min="4353" max="4353" width="22.42578125" customWidth="1"/>
    <col min="4600" max="4600" width="9.42578125" customWidth="1"/>
    <col min="4601" max="4601" width="12.5703125" bestFit="1" customWidth="1"/>
    <col min="4602" max="4602" width="11.28515625" bestFit="1" customWidth="1"/>
    <col min="4603" max="4603" width="12.5703125" bestFit="1" customWidth="1"/>
    <col min="4604" max="4604" width="11.28515625" bestFit="1" customWidth="1"/>
    <col min="4605" max="4605" width="11.85546875" customWidth="1"/>
    <col min="4606" max="4606" width="12.5703125" bestFit="1" customWidth="1"/>
    <col min="4607" max="4607" width="13.7109375" bestFit="1" customWidth="1"/>
    <col min="4608" max="4608" width="13.28515625" bestFit="1" customWidth="1"/>
    <col min="4609" max="4609" width="22.42578125" customWidth="1"/>
    <col min="4856" max="4856" width="9.42578125" customWidth="1"/>
    <col min="4857" max="4857" width="12.5703125" bestFit="1" customWidth="1"/>
    <col min="4858" max="4858" width="11.28515625" bestFit="1" customWidth="1"/>
    <col min="4859" max="4859" width="12.5703125" bestFit="1" customWidth="1"/>
    <col min="4860" max="4860" width="11.28515625" bestFit="1" customWidth="1"/>
    <col min="4861" max="4861" width="11.85546875" customWidth="1"/>
    <col min="4862" max="4862" width="12.5703125" bestFit="1" customWidth="1"/>
    <col min="4863" max="4863" width="13.7109375" bestFit="1" customWidth="1"/>
    <col min="4864" max="4864" width="13.28515625" bestFit="1" customWidth="1"/>
    <col min="4865" max="4865" width="22.42578125" customWidth="1"/>
    <col min="5112" max="5112" width="9.42578125" customWidth="1"/>
    <col min="5113" max="5113" width="12.5703125" bestFit="1" customWidth="1"/>
    <col min="5114" max="5114" width="11.28515625" bestFit="1" customWidth="1"/>
    <col min="5115" max="5115" width="12.5703125" bestFit="1" customWidth="1"/>
    <col min="5116" max="5116" width="11.28515625" bestFit="1" customWidth="1"/>
    <col min="5117" max="5117" width="11.85546875" customWidth="1"/>
    <col min="5118" max="5118" width="12.5703125" bestFit="1" customWidth="1"/>
    <col min="5119" max="5119" width="13.7109375" bestFit="1" customWidth="1"/>
    <col min="5120" max="5120" width="13.28515625" bestFit="1" customWidth="1"/>
    <col min="5121" max="5121" width="22.42578125" customWidth="1"/>
    <col min="5368" max="5368" width="9.42578125" customWidth="1"/>
    <col min="5369" max="5369" width="12.5703125" bestFit="1" customWidth="1"/>
    <col min="5370" max="5370" width="11.28515625" bestFit="1" customWidth="1"/>
    <col min="5371" max="5371" width="12.5703125" bestFit="1" customWidth="1"/>
    <col min="5372" max="5372" width="11.28515625" bestFit="1" customWidth="1"/>
    <col min="5373" max="5373" width="11.85546875" customWidth="1"/>
    <col min="5374" max="5374" width="12.5703125" bestFit="1" customWidth="1"/>
    <col min="5375" max="5375" width="13.7109375" bestFit="1" customWidth="1"/>
    <col min="5376" max="5376" width="13.28515625" bestFit="1" customWidth="1"/>
    <col min="5377" max="5377" width="22.42578125" customWidth="1"/>
    <col min="5624" max="5624" width="9.42578125" customWidth="1"/>
    <col min="5625" max="5625" width="12.5703125" bestFit="1" customWidth="1"/>
    <col min="5626" max="5626" width="11.28515625" bestFit="1" customWidth="1"/>
    <col min="5627" max="5627" width="12.5703125" bestFit="1" customWidth="1"/>
    <col min="5628" max="5628" width="11.28515625" bestFit="1" customWidth="1"/>
    <col min="5629" max="5629" width="11.85546875" customWidth="1"/>
    <col min="5630" max="5630" width="12.5703125" bestFit="1" customWidth="1"/>
    <col min="5631" max="5631" width="13.7109375" bestFit="1" customWidth="1"/>
    <col min="5632" max="5632" width="13.28515625" bestFit="1" customWidth="1"/>
    <col min="5633" max="5633" width="22.42578125" customWidth="1"/>
    <col min="5880" max="5880" width="9.42578125" customWidth="1"/>
    <col min="5881" max="5881" width="12.5703125" bestFit="1" customWidth="1"/>
    <col min="5882" max="5882" width="11.28515625" bestFit="1" customWidth="1"/>
    <col min="5883" max="5883" width="12.5703125" bestFit="1" customWidth="1"/>
    <col min="5884" max="5884" width="11.28515625" bestFit="1" customWidth="1"/>
    <col min="5885" max="5885" width="11.85546875" customWidth="1"/>
    <col min="5886" max="5886" width="12.5703125" bestFit="1" customWidth="1"/>
    <col min="5887" max="5887" width="13.7109375" bestFit="1" customWidth="1"/>
    <col min="5888" max="5888" width="13.28515625" bestFit="1" customWidth="1"/>
    <col min="5889" max="5889" width="22.42578125" customWidth="1"/>
    <col min="6136" max="6136" width="9.42578125" customWidth="1"/>
    <col min="6137" max="6137" width="12.5703125" bestFit="1" customWidth="1"/>
    <col min="6138" max="6138" width="11.28515625" bestFit="1" customWidth="1"/>
    <col min="6139" max="6139" width="12.5703125" bestFit="1" customWidth="1"/>
    <col min="6140" max="6140" width="11.28515625" bestFit="1" customWidth="1"/>
    <col min="6141" max="6141" width="11.85546875" customWidth="1"/>
    <col min="6142" max="6142" width="12.5703125" bestFit="1" customWidth="1"/>
    <col min="6143" max="6143" width="13.7109375" bestFit="1" customWidth="1"/>
    <col min="6144" max="6144" width="13.28515625" bestFit="1" customWidth="1"/>
    <col min="6145" max="6145" width="22.42578125" customWidth="1"/>
    <col min="6392" max="6392" width="9.42578125" customWidth="1"/>
    <col min="6393" max="6393" width="12.5703125" bestFit="1" customWidth="1"/>
    <col min="6394" max="6394" width="11.28515625" bestFit="1" customWidth="1"/>
    <col min="6395" max="6395" width="12.5703125" bestFit="1" customWidth="1"/>
    <col min="6396" max="6396" width="11.28515625" bestFit="1" customWidth="1"/>
    <col min="6397" max="6397" width="11.85546875" customWidth="1"/>
    <col min="6398" max="6398" width="12.5703125" bestFit="1" customWidth="1"/>
    <col min="6399" max="6399" width="13.7109375" bestFit="1" customWidth="1"/>
    <col min="6400" max="6400" width="13.28515625" bestFit="1" customWidth="1"/>
    <col min="6401" max="6401" width="22.42578125" customWidth="1"/>
    <col min="6648" max="6648" width="9.42578125" customWidth="1"/>
    <col min="6649" max="6649" width="12.5703125" bestFit="1" customWidth="1"/>
    <col min="6650" max="6650" width="11.28515625" bestFit="1" customWidth="1"/>
    <col min="6651" max="6651" width="12.5703125" bestFit="1" customWidth="1"/>
    <col min="6652" max="6652" width="11.28515625" bestFit="1" customWidth="1"/>
    <col min="6653" max="6653" width="11.85546875" customWidth="1"/>
    <col min="6654" max="6654" width="12.5703125" bestFit="1" customWidth="1"/>
    <col min="6655" max="6655" width="13.7109375" bestFit="1" customWidth="1"/>
    <col min="6656" max="6656" width="13.28515625" bestFit="1" customWidth="1"/>
    <col min="6657" max="6657" width="22.42578125" customWidth="1"/>
    <col min="6904" max="6904" width="9.42578125" customWidth="1"/>
    <col min="6905" max="6905" width="12.5703125" bestFit="1" customWidth="1"/>
    <col min="6906" max="6906" width="11.28515625" bestFit="1" customWidth="1"/>
    <col min="6907" max="6907" width="12.5703125" bestFit="1" customWidth="1"/>
    <col min="6908" max="6908" width="11.28515625" bestFit="1" customWidth="1"/>
    <col min="6909" max="6909" width="11.85546875" customWidth="1"/>
    <col min="6910" max="6910" width="12.5703125" bestFit="1" customWidth="1"/>
    <col min="6911" max="6911" width="13.7109375" bestFit="1" customWidth="1"/>
    <col min="6912" max="6912" width="13.28515625" bestFit="1" customWidth="1"/>
    <col min="6913" max="6913" width="22.42578125" customWidth="1"/>
    <col min="7160" max="7160" width="9.42578125" customWidth="1"/>
    <col min="7161" max="7161" width="12.5703125" bestFit="1" customWidth="1"/>
    <col min="7162" max="7162" width="11.28515625" bestFit="1" customWidth="1"/>
    <col min="7163" max="7163" width="12.5703125" bestFit="1" customWidth="1"/>
    <col min="7164" max="7164" width="11.28515625" bestFit="1" customWidth="1"/>
    <col min="7165" max="7165" width="11.85546875" customWidth="1"/>
    <col min="7166" max="7166" width="12.5703125" bestFit="1" customWidth="1"/>
    <col min="7167" max="7167" width="13.7109375" bestFit="1" customWidth="1"/>
    <col min="7168" max="7168" width="13.28515625" bestFit="1" customWidth="1"/>
    <col min="7169" max="7169" width="22.42578125" customWidth="1"/>
    <col min="7416" max="7416" width="9.42578125" customWidth="1"/>
    <col min="7417" max="7417" width="12.5703125" bestFit="1" customWidth="1"/>
    <col min="7418" max="7418" width="11.28515625" bestFit="1" customWidth="1"/>
    <col min="7419" max="7419" width="12.5703125" bestFit="1" customWidth="1"/>
    <col min="7420" max="7420" width="11.28515625" bestFit="1" customWidth="1"/>
    <col min="7421" max="7421" width="11.85546875" customWidth="1"/>
    <col min="7422" max="7422" width="12.5703125" bestFit="1" customWidth="1"/>
    <col min="7423" max="7423" width="13.7109375" bestFit="1" customWidth="1"/>
    <col min="7424" max="7424" width="13.28515625" bestFit="1" customWidth="1"/>
    <col min="7425" max="7425" width="22.42578125" customWidth="1"/>
    <col min="7672" max="7672" width="9.42578125" customWidth="1"/>
    <col min="7673" max="7673" width="12.5703125" bestFit="1" customWidth="1"/>
    <col min="7674" max="7674" width="11.28515625" bestFit="1" customWidth="1"/>
    <col min="7675" max="7675" width="12.5703125" bestFit="1" customWidth="1"/>
    <col min="7676" max="7676" width="11.28515625" bestFit="1" customWidth="1"/>
    <col min="7677" max="7677" width="11.85546875" customWidth="1"/>
    <col min="7678" max="7678" width="12.5703125" bestFit="1" customWidth="1"/>
    <col min="7679" max="7679" width="13.7109375" bestFit="1" customWidth="1"/>
    <col min="7680" max="7680" width="13.28515625" bestFit="1" customWidth="1"/>
    <col min="7681" max="7681" width="22.42578125" customWidth="1"/>
    <col min="7928" max="7928" width="9.42578125" customWidth="1"/>
    <col min="7929" max="7929" width="12.5703125" bestFit="1" customWidth="1"/>
    <col min="7930" max="7930" width="11.28515625" bestFit="1" customWidth="1"/>
    <col min="7931" max="7931" width="12.5703125" bestFit="1" customWidth="1"/>
    <col min="7932" max="7932" width="11.28515625" bestFit="1" customWidth="1"/>
    <col min="7933" max="7933" width="11.85546875" customWidth="1"/>
    <col min="7934" max="7934" width="12.5703125" bestFit="1" customWidth="1"/>
    <col min="7935" max="7935" width="13.7109375" bestFit="1" customWidth="1"/>
    <col min="7936" max="7936" width="13.28515625" bestFit="1" customWidth="1"/>
    <col min="7937" max="7937" width="22.42578125" customWidth="1"/>
    <col min="8184" max="8184" width="9.42578125" customWidth="1"/>
    <col min="8185" max="8185" width="12.5703125" bestFit="1" customWidth="1"/>
    <col min="8186" max="8186" width="11.28515625" bestFit="1" customWidth="1"/>
    <col min="8187" max="8187" width="12.5703125" bestFit="1" customWidth="1"/>
    <col min="8188" max="8188" width="11.28515625" bestFit="1" customWidth="1"/>
    <col min="8189" max="8189" width="11.85546875" customWidth="1"/>
    <col min="8190" max="8190" width="12.5703125" bestFit="1" customWidth="1"/>
    <col min="8191" max="8191" width="13.7109375" bestFit="1" customWidth="1"/>
    <col min="8192" max="8192" width="13.28515625" bestFit="1" customWidth="1"/>
    <col min="8193" max="8193" width="22.42578125" customWidth="1"/>
    <col min="8440" max="8440" width="9.42578125" customWidth="1"/>
    <col min="8441" max="8441" width="12.5703125" bestFit="1" customWidth="1"/>
    <col min="8442" max="8442" width="11.28515625" bestFit="1" customWidth="1"/>
    <col min="8443" max="8443" width="12.5703125" bestFit="1" customWidth="1"/>
    <col min="8444" max="8444" width="11.28515625" bestFit="1" customWidth="1"/>
    <col min="8445" max="8445" width="11.85546875" customWidth="1"/>
    <col min="8446" max="8446" width="12.5703125" bestFit="1" customWidth="1"/>
    <col min="8447" max="8447" width="13.7109375" bestFit="1" customWidth="1"/>
    <col min="8448" max="8448" width="13.28515625" bestFit="1" customWidth="1"/>
    <col min="8449" max="8449" width="22.42578125" customWidth="1"/>
    <col min="8696" max="8696" width="9.42578125" customWidth="1"/>
    <col min="8697" max="8697" width="12.5703125" bestFit="1" customWidth="1"/>
    <col min="8698" max="8698" width="11.28515625" bestFit="1" customWidth="1"/>
    <col min="8699" max="8699" width="12.5703125" bestFit="1" customWidth="1"/>
    <col min="8700" max="8700" width="11.28515625" bestFit="1" customWidth="1"/>
    <col min="8701" max="8701" width="11.85546875" customWidth="1"/>
    <col min="8702" max="8702" width="12.5703125" bestFit="1" customWidth="1"/>
    <col min="8703" max="8703" width="13.7109375" bestFit="1" customWidth="1"/>
    <col min="8704" max="8704" width="13.28515625" bestFit="1" customWidth="1"/>
    <col min="8705" max="8705" width="22.42578125" customWidth="1"/>
    <col min="8952" max="8952" width="9.42578125" customWidth="1"/>
    <col min="8953" max="8953" width="12.5703125" bestFit="1" customWidth="1"/>
    <col min="8954" max="8954" width="11.28515625" bestFit="1" customWidth="1"/>
    <col min="8955" max="8955" width="12.5703125" bestFit="1" customWidth="1"/>
    <col min="8956" max="8956" width="11.28515625" bestFit="1" customWidth="1"/>
    <col min="8957" max="8957" width="11.85546875" customWidth="1"/>
    <col min="8958" max="8958" width="12.5703125" bestFit="1" customWidth="1"/>
    <col min="8959" max="8959" width="13.7109375" bestFit="1" customWidth="1"/>
    <col min="8960" max="8960" width="13.28515625" bestFit="1" customWidth="1"/>
    <col min="8961" max="8961" width="22.42578125" customWidth="1"/>
    <col min="9208" max="9208" width="9.42578125" customWidth="1"/>
    <col min="9209" max="9209" width="12.5703125" bestFit="1" customWidth="1"/>
    <col min="9210" max="9210" width="11.28515625" bestFit="1" customWidth="1"/>
    <col min="9211" max="9211" width="12.5703125" bestFit="1" customWidth="1"/>
    <col min="9212" max="9212" width="11.28515625" bestFit="1" customWidth="1"/>
    <col min="9213" max="9213" width="11.85546875" customWidth="1"/>
    <col min="9214" max="9214" width="12.5703125" bestFit="1" customWidth="1"/>
    <col min="9215" max="9215" width="13.7109375" bestFit="1" customWidth="1"/>
    <col min="9216" max="9216" width="13.28515625" bestFit="1" customWidth="1"/>
    <col min="9217" max="9217" width="22.42578125" customWidth="1"/>
    <col min="9464" max="9464" width="9.42578125" customWidth="1"/>
    <col min="9465" max="9465" width="12.5703125" bestFit="1" customWidth="1"/>
    <col min="9466" max="9466" width="11.28515625" bestFit="1" customWidth="1"/>
    <col min="9467" max="9467" width="12.5703125" bestFit="1" customWidth="1"/>
    <col min="9468" max="9468" width="11.28515625" bestFit="1" customWidth="1"/>
    <col min="9469" max="9469" width="11.85546875" customWidth="1"/>
    <col min="9470" max="9470" width="12.5703125" bestFit="1" customWidth="1"/>
    <col min="9471" max="9471" width="13.7109375" bestFit="1" customWidth="1"/>
    <col min="9472" max="9472" width="13.28515625" bestFit="1" customWidth="1"/>
    <col min="9473" max="9473" width="22.42578125" customWidth="1"/>
    <col min="9720" max="9720" width="9.42578125" customWidth="1"/>
    <col min="9721" max="9721" width="12.5703125" bestFit="1" customWidth="1"/>
    <col min="9722" max="9722" width="11.28515625" bestFit="1" customWidth="1"/>
    <col min="9723" max="9723" width="12.5703125" bestFit="1" customWidth="1"/>
    <col min="9724" max="9724" width="11.28515625" bestFit="1" customWidth="1"/>
    <col min="9725" max="9725" width="11.85546875" customWidth="1"/>
    <col min="9726" max="9726" width="12.5703125" bestFit="1" customWidth="1"/>
    <col min="9727" max="9727" width="13.7109375" bestFit="1" customWidth="1"/>
    <col min="9728" max="9728" width="13.28515625" bestFit="1" customWidth="1"/>
    <col min="9729" max="9729" width="22.42578125" customWidth="1"/>
    <col min="9976" max="9976" width="9.42578125" customWidth="1"/>
    <col min="9977" max="9977" width="12.5703125" bestFit="1" customWidth="1"/>
    <col min="9978" max="9978" width="11.28515625" bestFit="1" customWidth="1"/>
    <col min="9979" max="9979" width="12.5703125" bestFit="1" customWidth="1"/>
    <col min="9980" max="9980" width="11.28515625" bestFit="1" customWidth="1"/>
    <col min="9981" max="9981" width="11.85546875" customWidth="1"/>
    <col min="9982" max="9982" width="12.5703125" bestFit="1" customWidth="1"/>
    <col min="9983" max="9983" width="13.7109375" bestFit="1" customWidth="1"/>
    <col min="9984" max="9984" width="13.28515625" bestFit="1" customWidth="1"/>
    <col min="9985" max="9985" width="22.42578125" customWidth="1"/>
    <col min="10232" max="10232" width="9.42578125" customWidth="1"/>
    <col min="10233" max="10233" width="12.5703125" bestFit="1" customWidth="1"/>
    <col min="10234" max="10234" width="11.28515625" bestFit="1" customWidth="1"/>
    <col min="10235" max="10235" width="12.5703125" bestFit="1" customWidth="1"/>
    <col min="10236" max="10236" width="11.28515625" bestFit="1" customWidth="1"/>
    <col min="10237" max="10237" width="11.85546875" customWidth="1"/>
    <col min="10238" max="10238" width="12.5703125" bestFit="1" customWidth="1"/>
    <col min="10239" max="10239" width="13.7109375" bestFit="1" customWidth="1"/>
    <col min="10240" max="10240" width="13.28515625" bestFit="1" customWidth="1"/>
    <col min="10241" max="10241" width="22.42578125" customWidth="1"/>
    <col min="10488" max="10488" width="9.42578125" customWidth="1"/>
    <col min="10489" max="10489" width="12.5703125" bestFit="1" customWidth="1"/>
    <col min="10490" max="10490" width="11.28515625" bestFit="1" customWidth="1"/>
    <col min="10491" max="10491" width="12.5703125" bestFit="1" customWidth="1"/>
    <col min="10492" max="10492" width="11.28515625" bestFit="1" customWidth="1"/>
    <col min="10493" max="10493" width="11.85546875" customWidth="1"/>
    <col min="10494" max="10494" width="12.5703125" bestFit="1" customWidth="1"/>
    <col min="10495" max="10495" width="13.7109375" bestFit="1" customWidth="1"/>
    <col min="10496" max="10496" width="13.28515625" bestFit="1" customWidth="1"/>
    <col min="10497" max="10497" width="22.42578125" customWidth="1"/>
    <col min="10744" max="10744" width="9.42578125" customWidth="1"/>
    <col min="10745" max="10745" width="12.5703125" bestFit="1" customWidth="1"/>
    <col min="10746" max="10746" width="11.28515625" bestFit="1" customWidth="1"/>
    <col min="10747" max="10747" width="12.5703125" bestFit="1" customWidth="1"/>
    <col min="10748" max="10748" width="11.28515625" bestFit="1" customWidth="1"/>
    <col min="10749" max="10749" width="11.85546875" customWidth="1"/>
    <col min="10750" max="10750" width="12.5703125" bestFit="1" customWidth="1"/>
    <col min="10751" max="10751" width="13.7109375" bestFit="1" customWidth="1"/>
    <col min="10752" max="10752" width="13.28515625" bestFit="1" customWidth="1"/>
    <col min="10753" max="10753" width="22.42578125" customWidth="1"/>
    <col min="11000" max="11000" width="9.42578125" customWidth="1"/>
    <col min="11001" max="11001" width="12.5703125" bestFit="1" customWidth="1"/>
    <col min="11002" max="11002" width="11.28515625" bestFit="1" customWidth="1"/>
    <col min="11003" max="11003" width="12.5703125" bestFit="1" customWidth="1"/>
    <col min="11004" max="11004" width="11.28515625" bestFit="1" customWidth="1"/>
    <col min="11005" max="11005" width="11.85546875" customWidth="1"/>
    <col min="11006" max="11006" width="12.5703125" bestFit="1" customWidth="1"/>
    <col min="11007" max="11007" width="13.7109375" bestFit="1" customWidth="1"/>
    <col min="11008" max="11008" width="13.28515625" bestFit="1" customWidth="1"/>
    <col min="11009" max="11009" width="22.42578125" customWidth="1"/>
    <col min="11256" max="11256" width="9.42578125" customWidth="1"/>
    <col min="11257" max="11257" width="12.5703125" bestFit="1" customWidth="1"/>
    <col min="11258" max="11258" width="11.28515625" bestFit="1" customWidth="1"/>
    <col min="11259" max="11259" width="12.5703125" bestFit="1" customWidth="1"/>
    <col min="11260" max="11260" width="11.28515625" bestFit="1" customWidth="1"/>
    <col min="11261" max="11261" width="11.85546875" customWidth="1"/>
    <col min="11262" max="11262" width="12.5703125" bestFit="1" customWidth="1"/>
    <col min="11263" max="11263" width="13.7109375" bestFit="1" customWidth="1"/>
    <col min="11264" max="11264" width="13.28515625" bestFit="1" customWidth="1"/>
    <col min="11265" max="11265" width="22.42578125" customWidth="1"/>
    <col min="11512" max="11512" width="9.42578125" customWidth="1"/>
    <col min="11513" max="11513" width="12.5703125" bestFit="1" customWidth="1"/>
    <col min="11514" max="11514" width="11.28515625" bestFit="1" customWidth="1"/>
    <col min="11515" max="11515" width="12.5703125" bestFit="1" customWidth="1"/>
    <col min="11516" max="11516" width="11.28515625" bestFit="1" customWidth="1"/>
    <col min="11517" max="11517" width="11.85546875" customWidth="1"/>
    <col min="11518" max="11518" width="12.5703125" bestFit="1" customWidth="1"/>
    <col min="11519" max="11519" width="13.7109375" bestFit="1" customWidth="1"/>
    <col min="11520" max="11520" width="13.28515625" bestFit="1" customWidth="1"/>
    <col min="11521" max="11521" width="22.42578125" customWidth="1"/>
    <col min="11768" max="11768" width="9.42578125" customWidth="1"/>
    <col min="11769" max="11769" width="12.5703125" bestFit="1" customWidth="1"/>
    <col min="11770" max="11770" width="11.28515625" bestFit="1" customWidth="1"/>
    <col min="11771" max="11771" width="12.5703125" bestFit="1" customWidth="1"/>
    <col min="11772" max="11772" width="11.28515625" bestFit="1" customWidth="1"/>
    <col min="11773" max="11773" width="11.85546875" customWidth="1"/>
    <col min="11774" max="11774" width="12.5703125" bestFit="1" customWidth="1"/>
    <col min="11775" max="11775" width="13.7109375" bestFit="1" customWidth="1"/>
    <col min="11776" max="11776" width="13.28515625" bestFit="1" customWidth="1"/>
    <col min="11777" max="11777" width="22.42578125" customWidth="1"/>
    <col min="12024" max="12024" width="9.42578125" customWidth="1"/>
    <col min="12025" max="12025" width="12.5703125" bestFit="1" customWidth="1"/>
    <col min="12026" max="12026" width="11.28515625" bestFit="1" customWidth="1"/>
    <col min="12027" max="12027" width="12.5703125" bestFit="1" customWidth="1"/>
    <col min="12028" max="12028" width="11.28515625" bestFit="1" customWidth="1"/>
    <col min="12029" max="12029" width="11.85546875" customWidth="1"/>
    <col min="12030" max="12030" width="12.5703125" bestFit="1" customWidth="1"/>
    <col min="12031" max="12031" width="13.7109375" bestFit="1" customWidth="1"/>
    <col min="12032" max="12032" width="13.28515625" bestFit="1" customWidth="1"/>
    <col min="12033" max="12033" width="22.42578125" customWidth="1"/>
    <col min="12280" max="12280" width="9.42578125" customWidth="1"/>
    <col min="12281" max="12281" width="12.5703125" bestFit="1" customWidth="1"/>
    <col min="12282" max="12282" width="11.28515625" bestFit="1" customWidth="1"/>
    <col min="12283" max="12283" width="12.5703125" bestFit="1" customWidth="1"/>
    <col min="12284" max="12284" width="11.28515625" bestFit="1" customWidth="1"/>
    <col min="12285" max="12285" width="11.85546875" customWidth="1"/>
    <col min="12286" max="12286" width="12.5703125" bestFit="1" customWidth="1"/>
    <col min="12287" max="12287" width="13.7109375" bestFit="1" customWidth="1"/>
    <col min="12288" max="12288" width="13.28515625" bestFit="1" customWidth="1"/>
    <col min="12289" max="12289" width="22.42578125" customWidth="1"/>
    <col min="12536" max="12536" width="9.42578125" customWidth="1"/>
    <col min="12537" max="12537" width="12.5703125" bestFit="1" customWidth="1"/>
    <col min="12538" max="12538" width="11.28515625" bestFit="1" customWidth="1"/>
    <col min="12539" max="12539" width="12.5703125" bestFit="1" customWidth="1"/>
    <col min="12540" max="12540" width="11.28515625" bestFit="1" customWidth="1"/>
    <col min="12541" max="12541" width="11.85546875" customWidth="1"/>
    <col min="12542" max="12542" width="12.5703125" bestFit="1" customWidth="1"/>
    <col min="12543" max="12543" width="13.7109375" bestFit="1" customWidth="1"/>
    <col min="12544" max="12544" width="13.28515625" bestFit="1" customWidth="1"/>
    <col min="12545" max="12545" width="22.42578125" customWidth="1"/>
    <col min="12792" max="12792" width="9.42578125" customWidth="1"/>
    <col min="12793" max="12793" width="12.5703125" bestFit="1" customWidth="1"/>
    <col min="12794" max="12794" width="11.28515625" bestFit="1" customWidth="1"/>
    <col min="12795" max="12795" width="12.5703125" bestFit="1" customWidth="1"/>
    <col min="12796" max="12796" width="11.28515625" bestFit="1" customWidth="1"/>
    <col min="12797" max="12797" width="11.85546875" customWidth="1"/>
    <col min="12798" max="12798" width="12.5703125" bestFit="1" customWidth="1"/>
    <col min="12799" max="12799" width="13.7109375" bestFit="1" customWidth="1"/>
    <col min="12800" max="12800" width="13.28515625" bestFit="1" customWidth="1"/>
    <col min="12801" max="12801" width="22.42578125" customWidth="1"/>
    <col min="13048" max="13048" width="9.42578125" customWidth="1"/>
    <col min="13049" max="13049" width="12.5703125" bestFit="1" customWidth="1"/>
    <col min="13050" max="13050" width="11.28515625" bestFit="1" customWidth="1"/>
    <col min="13051" max="13051" width="12.5703125" bestFit="1" customWidth="1"/>
    <col min="13052" max="13052" width="11.28515625" bestFit="1" customWidth="1"/>
    <col min="13053" max="13053" width="11.85546875" customWidth="1"/>
    <col min="13054" max="13054" width="12.5703125" bestFit="1" customWidth="1"/>
    <col min="13055" max="13055" width="13.7109375" bestFit="1" customWidth="1"/>
    <col min="13056" max="13056" width="13.28515625" bestFit="1" customWidth="1"/>
    <col min="13057" max="13057" width="22.42578125" customWidth="1"/>
    <col min="13304" max="13304" width="9.42578125" customWidth="1"/>
    <col min="13305" max="13305" width="12.5703125" bestFit="1" customWidth="1"/>
    <col min="13306" max="13306" width="11.28515625" bestFit="1" customWidth="1"/>
    <col min="13307" max="13307" width="12.5703125" bestFit="1" customWidth="1"/>
    <col min="13308" max="13308" width="11.28515625" bestFit="1" customWidth="1"/>
    <col min="13309" max="13309" width="11.85546875" customWidth="1"/>
    <col min="13310" max="13310" width="12.5703125" bestFit="1" customWidth="1"/>
    <col min="13311" max="13311" width="13.7109375" bestFit="1" customWidth="1"/>
    <col min="13312" max="13312" width="13.28515625" bestFit="1" customWidth="1"/>
    <col min="13313" max="13313" width="22.42578125" customWidth="1"/>
    <col min="13560" max="13560" width="9.42578125" customWidth="1"/>
    <col min="13561" max="13561" width="12.5703125" bestFit="1" customWidth="1"/>
    <col min="13562" max="13562" width="11.28515625" bestFit="1" customWidth="1"/>
    <col min="13563" max="13563" width="12.5703125" bestFit="1" customWidth="1"/>
    <col min="13564" max="13564" width="11.28515625" bestFit="1" customWidth="1"/>
    <col min="13565" max="13565" width="11.85546875" customWidth="1"/>
    <col min="13566" max="13566" width="12.5703125" bestFit="1" customWidth="1"/>
    <col min="13567" max="13567" width="13.7109375" bestFit="1" customWidth="1"/>
    <col min="13568" max="13568" width="13.28515625" bestFit="1" customWidth="1"/>
    <col min="13569" max="13569" width="22.42578125" customWidth="1"/>
    <col min="13816" max="13816" width="9.42578125" customWidth="1"/>
    <col min="13817" max="13817" width="12.5703125" bestFit="1" customWidth="1"/>
    <col min="13818" max="13818" width="11.28515625" bestFit="1" customWidth="1"/>
    <col min="13819" max="13819" width="12.5703125" bestFit="1" customWidth="1"/>
    <col min="13820" max="13820" width="11.28515625" bestFit="1" customWidth="1"/>
    <col min="13821" max="13821" width="11.85546875" customWidth="1"/>
    <col min="13822" max="13822" width="12.5703125" bestFit="1" customWidth="1"/>
    <col min="13823" max="13823" width="13.7109375" bestFit="1" customWidth="1"/>
    <col min="13824" max="13824" width="13.28515625" bestFit="1" customWidth="1"/>
    <col min="13825" max="13825" width="22.42578125" customWidth="1"/>
    <col min="14072" max="14072" width="9.42578125" customWidth="1"/>
    <col min="14073" max="14073" width="12.5703125" bestFit="1" customWidth="1"/>
    <col min="14074" max="14074" width="11.28515625" bestFit="1" customWidth="1"/>
    <col min="14075" max="14075" width="12.5703125" bestFit="1" customWidth="1"/>
    <col min="14076" max="14076" width="11.28515625" bestFit="1" customWidth="1"/>
    <col min="14077" max="14077" width="11.85546875" customWidth="1"/>
    <col min="14078" max="14078" width="12.5703125" bestFit="1" customWidth="1"/>
    <col min="14079" max="14079" width="13.7109375" bestFit="1" customWidth="1"/>
    <col min="14080" max="14080" width="13.28515625" bestFit="1" customWidth="1"/>
    <col min="14081" max="14081" width="22.42578125" customWidth="1"/>
    <col min="14328" max="14328" width="9.42578125" customWidth="1"/>
    <col min="14329" max="14329" width="12.5703125" bestFit="1" customWidth="1"/>
    <col min="14330" max="14330" width="11.28515625" bestFit="1" customWidth="1"/>
    <col min="14331" max="14331" width="12.5703125" bestFit="1" customWidth="1"/>
    <col min="14332" max="14332" width="11.28515625" bestFit="1" customWidth="1"/>
    <col min="14333" max="14333" width="11.85546875" customWidth="1"/>
    <col min="14334" max="14334" width="12.5703125" bestFit="1" customWidth="1"/>
    <col min="14335" max="14335" width="13.7109375" bestFit="1" customWidth="1"/>
    <col min="14336" max="14336" width="13.28515625" bestFit="1" customWidth="1"/>
    <col min="14337" max="14337" width="22.42578125" customWidth="1"/>
    <col min="14584" max="14584" width="9.42578125" customWidth="1"/>
    <col min="14585" max="14585" width="12.5703125" bestFit="1" customWidth="1"/>
    <col min="14586" max="14586" width="11.28515625" bestFit="1" customWidth="1"/>
    <col min="14587" max="14587" width="12.5703125" bestFit="1" customWidth="1"/>
    <col min="14588" max="14588" width="11.28515625" bestFit="1" customWidth="1"/>
    <col min="14589" max="14589" width="11.85546875" customWidth="1"/>
    <col min="14590" max="14590" width="12.5703125" bestFit="1" customWidth="1"/>
    <col min="14591" max="14591" width="13.7109375" bestFit="1" customWidth="1"/>
    <col min="14592" max="14592" width="13.28515625" bestFit="1" customWidth="1"/>
    <col min="14593" max="14593" width="22.42578125" customWidth="1"/>
    <col min="14840" max="14840" width="9.42578125" customWidth="1"/>
    <col min="14841" max="14841" width="12.5703125" bestFit="1" customWidth="1"/>
    <col min="14842" max="14842" width="11.28515625" bestFit="1" customWidth="1"/>
    <col min="14843" max="14843" width="12.5703125" bestFit="1" customWidth="1"/>
    <col min="14844" max="14844" width="11.28515625" bestFit="1" customWidth="1"/>
    <col min="14845" max="14845" width="11.85546875" customWidth="1"/>
    <col min="14846" max="14846" width="12.5703125" bestFit="1" customWidth="1"/>
    <col min="14847" max="14847" width="13.7109375" bestFit="1" customWidth="1"/>
    <col min="14848" max="14848" width="13.28515625" bestFit="1" customWidth="1"/>
    <col min="14849" max="14849" width="22.42578125" customWidth="1"/>
    <col min="15096" max="15096" width="9.42578125" customWidth="1"/>
    <col min="15097" max="15097" width="12.5703125" bestFit="1" customWidth="1"/>
    <col min="15098" max="15098" width="11.28515625" bestFit="1" customWidth="1"/>
    <col min="15099" max="15099" width="12.5703125" bestFit="1" customWidth="1"/>
    <col min="15100" max="15100" width="11.28515625" bestFit="1" customWidth="1"/>
    <col min="15101" max="15101" width="11.85546875" customWidth="1"/>
    <col min="15102" max="15102" width="12.5703125" bestFit="1" customWidth="1"/>
    <col min="15103" max="15103" width="13.7109375" bestFit="1" customWidth="1"/>
    <col min="15104" max="15104" width="13.28515625" bestFit="1" customWidth="1"/>
    <col min="15105" max="15105" width="22.42578125" customWidth="1"/>
    <col min="15352" max="15352" width="9.42578125" customWidth="1"/>
    <col min="15353" max="15353" width="12.5703125" bestFit="1" customWidth="1"/>
    <col min="15354" max="15354" width="11.28515625" bestFit="1" customWidth="1"/>
    <col min="15355" max="15355" width="12.5703125" bestFit="1" customWidth="1"/>
    <col min="15356" max="15356" width="11.28515625" bestFit="1" customWidth="1"/>
    <col min="15357" max="15357" width="11.85546875" customWidth="1"/>
    <col min="15358" max="15358" width="12.5703125" bestFit="1" customWidth="1"/>
    <col min="15359" max="15359" width="13.7109375" bestFit="1" customWidth="1"/>
    <col min="15360" max="15360" width="13.28515625" bestFit="1" customWidth="1"/>
    <col min="15361" max="15361" width="22.42578125" customWidth="1"/>
    <col min="15608" max="15608" width="9.42578125" customWidth="1"/>
    <col min="15609" max="15609" width="12.5703125" bestFit="1" customWidth="1"/>
    <col min="15610" max="15610" width="11.28515625" bestFit="1" customWidth="1"/>
    <col min="15611" max="15611" width="12.5703125" bestFit="1" customWidth="1"/>
    <col min="15612" max="15612" width="11.28515625" bestFit="1" customWidth="1"/>
    <col min="15613" max="15613" width="11.85546875" customWidth="1"/>
    <col min="15614" max="15614" width="12.5703125" bestFit="1" customWidth="1"/>
    <col min="15615" max="15615" width="13.7109375" bestFit="1" customWidth="1"/>
    <col min="15616" max="15616" width="13.28515625" bestFit="1" customWidth="1"/>
    <col min="15617" max="15617" width="22.42578125" customWidth="1"/>
    <col min="15864" max="15864" width="9.42578125" customWidth="1"/>
    <col min="15865" max="15865" width="12.5703125" bestFit="1" customWidth="1"/>
    <col min="15866" max="15866" width="11.28515625" bestFit="1" customWidth="1"/>
    <col min="15867" max="15867" width="12.5703125" bestFit="1" customWidth="1"/>
    <col min="15868" max="15868" width="11.28515625" bestFit="1" customWidth="1"/>
    <col min="15869" max="15869" width="11.85546875" customWidth="1"/>
    <col min="15870" max="15870" width="12.5703125" bestFit="1" customWidth="1"/>
    <col min="15871" max="15871" width="13.7109375" bestFit="1" customWidth="1"/>
    <col min="15872" max="15872" width="13.28515625" bestFit="1" customWidth="1"/>
    <col min="15873" max="15873" width="22.42578125" customWidth="1"/>
    <col min="16120" max="16120" width="9.42578125" customWidth="1"/>
    <col min="16121" max="16121" width="12.5703125" bestFit="1" customWidth="1"/>
    <col min="16122" max="16122" width="11.28515625" bestFit="1" customWidth="1"/>
    <col min="16123" max="16123" width="12.5703125" bestFit="1" customWidth="1"/>
    <col min="16124" max="16124" width="11.28515625" bestFit="1" customWidth="1"/>
    <col min="16125" max="16125" width="11.85546875" customWidth="1"/>
    <col min="16126" max="16126" width="12.5703125" bestFit="1" customWidth="1"/>
    <col min="16127" max="16127" width="13.7109375" bestFit="1" customWidth="1"/>
    <col min="16128" max="16128" width="13.28515625" bestFit="1" customWidth="1"/>
    <col min="16129" max="16129" width="22.42578125" customWidth="1"/>
  </cols>
  <sheetData>
    <row r="1" spans="1:34" ht="22.55" customHeight="1" x14ac:dyDescent="0.45">
      <c r="A1" s="118" t="s">
        <v>56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2" spans="1:34" ht="15.3" thickBot="1" x14ac:dyDescent="0.3">
      <c r="A2" s="116" t="s">
        <v>1</v>
      </c>
      <c r="B2" s="117"/>
      <c r="C2" s="8">
        <v>44197</v>
      </c>
      <c r="D2" s="8">
        <v>44198</v>
      </c>
      <c r="E2" s="8">
        <v>44199</v>
      </c>
      <c r="F2" s="8">
        <v>44200</v>
      </c>
      <c r="G2" s="8">
        <v>44201</v>
      </c>
      <c r="H2" s="8">
        <v>44202</v>
      </c>
      <c r="I2" s="8">
        <v>44203</v>
      </c>
      <c r="J2" s="8">
        <v>44204</v>
      </c>
      <c r="K2" s="8">
        <v>44205</v>
      </c>
      <c r="L2" s="8">
        <v>44206</v>
      </c>
      <c r="M2" s="8">
        <v>44207</v>
      </c>
      <c r="N2" s="8">
        <v>44208</v>
      </c>
      <c r="O2" s="8">
        <v>44209</v>
      </c>
      <c r="P2" s="8">
        <v>44210</v>
      </c>
      <c r="Q2" s="8">
        <v>44211</v>
      </c>
      <c r="R2" s="8">
        <v>44212</v>
      </c>
      <c r="S2" s="8">
        <v>44213</v>
      </c>
      <c r="T2" s="8">
        <v>44214</v>
      </c>
      <c r="U2" s="8">
        <v>44215</v>
      </c>
      <c r="V2" s="8">
        <v>44216</v>
      </c>
      <c r="W2" s="8">
        <v>44217</v>
      </c>
      <c r="X2" s="8">
        <v>44218</v>
      </c>
      <c r="Y2" s="8">
        <v>44219</v>
      </c>
      <c r="Z2" s="8">
        <v>44220</v>
      </c>
      <c r="AA2" s="8">
        <v>44221</v>
      </c>
      <c r="AB2" s="8">
        <v>44222</v>
      </c>
      <c r="AC2" s="8">
        <v>44223</v>
      </c>
      <c r="AD2" s="8">
        <v>44224</v>
      </c>
      <c r="AE2" s="8">
        <v>44225</v>
      </c>
      <c r="AF2" s="8">
        <v>44226</v>
      </c>
      <c r="AG2" s="8">
        <v>44227</v>
      </c>
      <c r="AH2" s="8">
        <v>44228</v>
      </c>
    </row>
    <row r="3" spans="1:34" s="2" customFormat="1" ht="15.1" customHeight="1" thickBot="1" x14ac:dyDescent="0.3">
      <c r="A3" s="31"/>
      <c r="B3" s="8" t="s">
        <v>0</v>
      </c>
      <c r="C3" s="1" t="s">
        <v>2</v>
      </c>
      <c r="D3" s="9" t="s">
        <v>2</v>
      </c>
      <c r="E3" s="1" t="s">
        <v>2</v>
      </c>
      <c r="F3" s="9" t="s">
        <v>2</v>
      </c>
      <c r="G3" s="1" t="s">
        <v>2</v>
      </c>
      <c r="H3" s="9" t="s">
        <v>2</v>
      </c>
      <c r="I3" s="1" t="s">
        <v>2</v>
      </c>
      <c r="J3" s="9" t="s">
        <v>2</v>
      </c>
      <c r="K3" s="1" t="s">
        <v>2</v>
      </c>
      <c r="L3" s="9" t="s">
        <v>2</v>
      </c>
      <c r="M3" s="1" t="s">
        <v>2</v>
      </c>
      <c r="N3" s="9" t="s">
        <v>2</v>
      </c>
      <c r="O3" s="1" t="s">
        <v>2</v>
      </c>
      <c r="P3" s="9" t="s">
        <v>2</v>
      </c>
      <c r="Q3" s="1" t="s">
        <v>2</v>
      </c>
      <c r="R3" s="9" t="s">
        <v>2</v>
      </c>
      <c r="S3" s="1" t="s">
        <v>2</v>
      </c>
      <c r="T3" s="9" t="s">
        <v>2</v>
      </c>
      <c r="U3" s="1" t="s">
        <v>2</v>
      </c>
      <c r="V3" s="9" t="s">
        <v>2</v>
      </c>
      <c r="W3" s="1" t="s">
        <v>2</v>
      </c>
      <c r="X3" s="9" t="s">
        <v>2</v>
      </c>
      <c r="Y3" s="1" t="s">
        <v>2</v>
      </c>
      <c r="Z3" s="9" t="s">
        <v>2</v>
      </c>
      <c r="AA3" s="1" t="s">
        <v>2</v>
      </c>
      <c r="AB3" s="9" t="s">
        <v>2</v>
      </c>
      <c r="AC3" s="1" t="s">
        <v>2</v>
      </c>
      <c r="AD3" s="9" t="s">
        <v>2</v>
      </c>
      <c r="AE3" s="1" t="s">
        <v>2</v>
      </c>
      <c r="AF3" s="9" t="s">
        <v>2</v>
      </c>
      <c r="AG3" s="1" t="s">
        <v>2</v>
      </c>
      <c r="AH3" s="9" t="s">
        <v>2</v>
      </c>
    </row>
    <row r="4" spans="1:34" ht="15.3" hidden="1" thickBot="1" x14ac:dyDescent="0.3">
      <c r="A4" s="24">
        <v>44012</v>
      </c>
      <c r="B4" s="16"/>
      <c r="C4" s="25">
        <f>'[1]SS-1 CON'!BL5+'[1]SS-1 CON'!Z5+'[1]SS-1 CON'!AT5+'[1]SS-1 CON'!BF5+'[1]SS-1 CON'!BR5+'[1]SS-1 CON'!BZ5+'[1]SS-1 CON'!BN5+'[1]SS-1 CON'!AV5+'[1]SS-1 CON'!CV5+'[1]SS-1 CON'!N5+'[1]SS-1 CON'!BT5+'[1]SS-1 CON'!CB5+'[1]SS-1 CON'!V5+'[1]SS-1 CON'!CF5+'[1]SS-1 CON'!B5+'[1]SS-1 CON'!AN5+'[1]SS-1 CON'!BD5+('[1]SS-1 CON'!F5+'[1]SS-1 CON'!H5+'[1]SS-1 CON'!J5+'[1]SS-1 CON'!L5+'[1]SS-1 CON'!AR5+'[1]SS-1 CON'!AZ5+'[1]SS-1 CON'!CJ5+'[1]SS-1 CON'!CL5+'[1]SS-1 CON'!CN5)/2+('[1]SS-1 CON'!CR5+'[1]SS-1 CON'!CP5)+('[1]SS-1 CON'!BB5+'[1]SS-1 CON'!T5)/2</f>
        <v>859202.5</v>
      </c>
      <c r="D4" s="26" t="e">
        <f>'[1]SS-2 CON'!#REF!+'[1]SS-2 CON'!D5+'[1]SS-2 CON'!H5+'[1]SS-2 CON'!AP5+'[1]SS-2 CON'!N5+'[1]SS-2 CON'!X5+('[1]SS-2 CON'!T5+'[1]SS-2 CON'!Z5+'[1]SS-2 CON'!BD5+'[1]SS-2 CON'!CF5+'[1]SS-2 CON'!CH5)/2+'[1]SS-2 CON'!BF5+('[1]SS-2 CON'!BH5)/2</f>
        <v>#REF!</v>
      </c>
      <c r="E4" s="27">
        <f>('[1]SS-1 CON'!AH5)+('[1]SS-1 CON'!F5+'[1]SS-1 CON'!H5+'[1]SS-1 CON'!J5+'[1]SS-1 CON'!L5+'[1]SS-1 CON'!AR5+'[1]SS-1 CON'!AZ5+'[1]SS-1 CON'!CJ5+'[1]SS-1 CON'!CL5+'[1]SS-1 CON'!CN5)/2+('[1]SS-1 CON'!BB5+'[1]SS-1 CON'!T5)/2</f>
        <v>420886.5</v>
      </c>
      <c r="F4" s="28">
        <f>'[1]SS-2 CON'!B5+'[1]SS-2 CON'!F5+'[1]SS-2 CON'!J5+'[1]SS-2 CON'!AR5+'[1]SS-2 CON'!P5+'[1]SS-2 CON'!Z5+('[1]SS-2 CON'!V5+'[1]SS-2 CON'!AB5+'[1]SS-2 CON'!BF5+'[1]SS-2 CON'!CH5+'[1]SS-2 CON'!CJ5)/2+'[1]SS-2 CON'!BH5+('[1]SS-2 CON'!BJ5)/2</f>
        <v>632578</v>
      </c>
    </row>
    <row r="5" spans="1:34" ht="39.85" customHeight="1" thickBot="1" x14ac:dyDescent="0.3">
      <c r="A5" s="113" t="s">
        <v>3</v>
      </c>
      <c r="B5" s="36" t="s">
        <v>5</v>
      </c>
      <c r="C5" s="55">
        <v>64129960</v>
      </c>
      <c r="D5" s="55">
        <v>64145944</v>
      </c>
      <c r="E5" s="55">
        <v>64162564</v>
      </c>
      <c r="F5" s="55">
        <v>64178548</v>
      </c>
      <c r="G5" s="55">
        <v>64194024</v>
      </c>
      <c r="H5" s="55">
        <v>64210504</v>
      </c>
      <c r="I5" s="55">
        <v>64227044</v>
      </c>
      <c r="J5" s="55">
        <v>64243252</v>
      </c>
      <c r="K5" s="55">
        <v>64259684</v>
      </c>
      <c r="L5" s="55">
        <v>64275888</v>
      </c>
      <c r="M5" s="55">
        <v>64292340</v>
      </c>
      <c r="N5" s="55">
        <v>64308812</v>
      </c>
      <c r="O5" s="55">
        <v>64325180</v>
      </c>
      <c r="P5" s="55">
        <v>64341764</v>
      </c>
      <c r="Q5" s="55">
        <v>64358496</v>
      </c>
      <c r="R5" s="55">
        <v>64375324</v>
      </c>
      <c r="S5" s="55">
        <v>64391836</v>
      </c>
      <c r="T5" s="55">
        <v>64408436</v>
      </c>
      <c r="U5" s="55">
        <v>64424672</v>
      </c>
      <c r="V5" s="55">
        <v>64441156</v>
      </c>
      <c r="W5" s="55">
        <v>64457860</v>
      </c>
      <c r="X5" s="55">
        <v>64474700</v>
      </c>
      <c r="Y5" s="55">
        <v>64492496</v>
      </c>
      <c r="Z5" s="55">
        <v>64509668</v>
      </c>
      <c r="AA5" s="55">
        <v>64527200</v>
      </c>
      <c r="AB5" s="55">
        <v>64544204</v>
      </c>
      <c r="AC5" s="55">
        <v>64561660</v>
      </c>
      <c r="AD5" s="55">
        <v>64578944</v>
      </c>
      <c r="AE5" s="55">
        <v>64596668</v>
      </c>
      <c r="AF5" s="55"/>
      <c r="AG5" s="55"/>
      <c r="AH5" s="55"/>
    </row>
    <row r="6" spans="1:34" ht="39.85" customHeight="1" thickBot="1" x14ac:dyDescent="0.3">
      <c r="A6" s="115"/>
      <c r="B6" s="18" t="s">
        <v>6</v>
      </c>
      <c r="C6" s="55">
        <v>60789848</v>
      </c>
      <c r="D6" s="55">
        <v>60808808</v>
      </c>
      <c r="E6" s="55">
        <v>60827680</v>
      </c>
      <c r="F6" s="55">
        <v>60846344</v>
      </c>
      <c r="G6" s="55">
        <v>60864872</v>
      </c>
      <c r="H6" s="55">
        <v>60883528</v>
      </c>
      <c r="I6" s="55">
        <v>60902240</v>
      </c>
      <c r="J6" s="55">
        <v>60921016</v>
      </c>
      <c r="K6" s="55">
        <v>60939876</v>
      </c>
      <c r="L6" s="55">
        <v>60958704</v>
      </c>
      <c r="M6" s="55">
        <v>60977656</v>
      </c>
      <c r="N6" s="55">
        <v>60996356</v>
      </c>
      <c r="O6" s="55">
        <v>61015268</v>
      </c>
      <c r="P6" s="55">
        <v>61034124</v>
      </c>
      <c r="Q6" s="55">
        <v>61053240</v>
      </c>
      <c r="R6" s="55">
        <v>61072276</v>
      </c>
      <c r="S6" s="55">
        <v>61091124</v>
      </c>
      <c r="T6" s="55">
        <v>61110088</v>
      </c>
      <c r="U6" s="55">
        <v>61129172</v>
      </c>
      <c r="V6" s="55">
        <v>61148252</v>
      </c>
      <c r="W6" s="55">
        <v>61167140</v>
      </c>
      <c r="X6" s="55">
        <v>61185676</v>
      </c>
      <c r="Y6" s="55">
        <v>61204168</v>
      </c>
      <c r="Z6" s="55">
        <v>61222320</v>
      </c>
      <c r="AA6" s="55">
        <v>61240760</v>
      </c>
      <c r="AB6" s="55">
        <v>61259048</v>
      </c>
      <c r="AC6" s="55">
        <v>61277860</v>
      </c>
      <c r="AD6" s="55">
        <v>61296436</v>
      </c>
      <c r="AE6" s="55">
        <v>61315256</v>
      </c>
      <c r="AF6" s="55"/>
      <c r="AG6" s="55"/>
      <c r="AH6" s="55"/>
    </row>
    <row r="7" spans="1:34" s="3" customFormat="1" ht="39.85" customHeight="1" thickBot="1" x14ac:dyDescent="0.3">
      <c r="A7" s="113" t="s">
        <v>4</v>
      </c>
      <c r="B7" s="10" t="s">
        <v>7</v>
      </c>
      <c r="C7" s="55">
        <v>18288918</v>
      </c>
      <c r="D7" s="55">
        <v>18305037</v>
      </c>
      <c r="E7" s="55">
        <v>18321244</v>
      </c>
      <c r="F7" s="55">
        <v>18337604</v>
      </c>
      <c r="G7" s="55">
        <v>18354355</v>
      </c>
      <c r="H7" s="55">
        <v>18371099</v>
      </c>
      <c r="I7" s="55">
        <v>18387677</v>
      </c>
      <c r="J7" s="55">
        <v>18404097</v>
      </c>
      <c r="K7" s="55">
        <v>18420536</v>
      </c>
      <c r="L7" s="55">
        <v>18436809</v>
      </c>
      <c r="M7" s="55">
        <v>18453118</v>
      </c>
      <c r="N7" s="55">
        <v>18469462</v>
      </c>
      <c r="O7" s="55">
        <v>18485763</v>
      </c>
      <c r="P7" s="55">
        <v>18501884</v>
      </c>
      <c r="Q7" s="55">
        <v>18517974</v>
      </c>
      <c r="R7" s="55">
        <v>18534436</v>
      </c>
      <c r="S7" s="55">
        <v>18550461</v>
      </c>
      <c r="T7" s="55">
        <v>18566886</v>
      </c>
      <c r="U7" s="55">
        <v>18583510</v>
      </c>
      <c r="V7" s="55">
        <v>18600096</v>
      </c>
      <c r="W7" s="55">
        <v>18616813</v>
      </c>
      <c r="X7" s="55">
        <v>18633716</v>
      </c>
      <c r="Y7" s="55">
        <v>18650434</v>
      </c>
      <c r="Z7" s="55">
        <v>18666865</v>
      </c>
      <c r="AA7" s="55">
        <v>18683542</v>
      </c>
      <c r="AB7" s="55">
        <v>18700284</v>
      </c>
      <c r="AC7" s="55">
        <v>18716698</v>
      </c>
      <c r="AD7" s="55">
        <v>18732744</v>
      </c>
      <c r="AE7" s="55">
        <v>18749010</v>
      </c>
      <c r="AF7" s="55"/>
      <c r="AG7" s="55"/>
      <c r="AH7" s="55"/>
    </row>
    <row r="8" spans="1:34" s="3" customFormat="1" ht="39.85" customHeight="1" thickBot="1" x14ac:dyDescent="0.3">
      <c r="A8" s="115"/>
      <c r="B8" s="10" t="s">
        <v>8</v>
      </c>
      <c r="C8" s="55">
        <v>26933815</v>
      </c>
      <c r="D8" s="55">
        <v>26963213</v>
      </c>
      <c r="E8" s="55">
        <v>26992796</v>
      </c>
      <c r="F8" s="55">
        <v>27021630</v>
      </c>
      <c r="G8" s="55">
        <v>27050687</v>
      </c>
      <c r="H8" s="55">
        <v>27079647</v>
      </c>
      <c r="I8" s="55">
        <v>27108768</v>
      </c>
      <c r="J8" s="55">
        <v>27137755</v>
      </c>
      <c r="K8" s="55">
        <v>27166904</v>
      </c>
      <c r="L8" s="55">
        <v>27195957</v>
      </c>
      <c r="M8" s="55">
        <v>27225117</v>
      </c>
      <c r="N8" s="55">
        <v>27254587</v>
      </c>
      <c r="O8" s="55">
        <v>27283579</v>
      </c>
      <c r="P8" s="55">
        <v>27313152</v>
      </c>
      <c r="Q8" s="55">
        <v>27342502</v>
      </c>
      <c r="R8" s="55">
        <v>27372267</v>
      </c>
      <c r="S8" s="55">
        <v>27401791</v>
      </c>
      <c r="T8" s="55">
        <v>27431088</v>
      </c>
      <c r="U8" s="55">
        <v>27460621</v>
      </c>
      <c r="V8" s="55">
        <v>27489699</v>
      </c>
      <c r="W8" s="55">
        <v>27519099</v>
      </c>
      <c r="X8" s="55">
        <v>27548569</v>
      </c>
      <c r="Y8" s="55">
        <v>27578390</v>
      </c>
      <c r="Z8" s="55">
        <v>27607815</v>
      </c>
      <c r="AA8" s="55">
        <v>27636910</v>
      </c>
      <c r="AB8" s="55">
        <v>27666508</v>
      </c>
      <c r="AC8" s="55">
        <v>27696332</v>
      </c>
      <c r="AD8" s="55">
        <v>27725916</v>
      </c>
      <c r="AE8" s="55">
        <v>27755553</v>
      </c>
      <c r="AF8" s="55"/>
      <c r="AG8" s="55"/>
      <c r="AH8" s="55"/>
    </row>
    <row r="9" spans="1:34" s="3" customFormat="1" x14ac:dyDescent="0.25">
      <c r="A9" s="19"/>
      <c r="B9" s="19"/>
      <c r="C9" s="20"/>
      <c r="D9" s="20"/>
      <c r="E9" s="21"/>
      <c r="F9" s="20"/>
    </row>
    <row r="10" spans="1:34" s="3" customFormat="1" x14ac:dyDescent="0.25">
      <c r="A10" s="19"/>
      <c r="B10" s="19"/>
      <c r="C10" s="20"/>
      <c r="D10" s="20"/>
      <c r="E10" s="21"/>
      <c r="F10" s="20"/>
    </row>
    <row r="11" spans="1:34" s="3" customFormat="1" x14ac:dyDescent="0.25">
      <c r="A11" s="19"/>
      <c r="B11" s="19"/>
      <c r="C11" s="20"/>
      <c r="D11" s="20"/>
      <c r="E11" s="21"/>
      <c r="F11" s="20"/>
    </row>
    <row r="12" spans="1:34" s="3" customFormat="1" x14ac:dyDescent="0.25">
      <c r="A12" s="19"/>
      <c r="B12" s="19"/>
      <c r="C12" s="20"/>
      <c r="D12" s="20"/>
      <c r="E12" s="21"/>
      <c r="F12" s="20"/>
    </row>
    <row r="13" spans="1:34" s="3" customFormat="1" x14ac:dyDescent="0.25">
      <c r="A13" s="19"/>
      <c r="B13" s="19"/>
      <c r="C13" s="20"/>
      <c r="D13" s="20"/>
      <c r="E13" s="21"/>
      <c r="F13" s="20"/>
    </row>
    <row r="14" spans="1:34" s="3" customFormat="1" x14ac:dyDescent="0.25">
      <c r="A14" s="19"/>
      <c r="B14" s="19"/>
      <c r="C14" s="20"/>
      <c r="D14" s="20"/>
      <c r="E14" s="21"/>
      <c r="F14" s="20"/>
    </row>
    <row r="15" spans="1:34" s="3" customFormat="1" x14ac:dyDescent="0.25">
      <c r="A15" s="19"/>
      <c r="B15" s="19"/>
      <c r="C15" s="20"/>
      <c r="D15" s="20"/>
      <c r="E15" s="21"/>
      <c r="F15" s="20"/>
    </row>
    <row r="16" spans="1:34" s="3" customFormat="1" x14ac:dyDescent="0.25">
      <c r="A16" s="19"/>
      <c r="B16" s="19"/>
      <c r="C16" s="20"/>
      <c r="D16" s="20"/>
      <c r="E16" s="21"/>
      <c r="F16" s="20"/>
    </row>
    <row r="17" spans="1:6" s="3" customFormat="1" x14ac:dyDescent="0.25">
      <c r="A17" s="19"/>
      <c r="B17" s="19"/>
      <c r="C17" s="20"/>
      <c r="D17" s="20"/>
      <c r="E17" s="21"/>
      <c r="F17" s="20"/>
    </row>
    <row r="18" spans="1:6" x14ac:dyDescent="0.25">
      <c r="A18" s="19"/>
      <c r="B18" s="19"/>
      <c r="C18" s="20"/>
      <c r="D18" s="20"/>
      <c r="E18" s="21"/>
      <c r="F18" s="20"/>
    </row>
    <row r="19" spans="1:6" x14ac:dyDescent="0.25">
      <c r="A19" s="19"/>
      <c r="B19" s="19"/>
      <c r="C19" s="20"/>
      <c r="D19" s="20"/>
      <c r="E19" s="21"/>
      <c r="F19" s="20"/>
    </row>
    <row r="20" spans="1:6" x14ac:dyDescent="0.25">
      <c r="A20" s="19"/>
      <c r="B20" s="19"/>
      <c r="C20" s="20"/>
      <c r="D20" s="20"/>
      <c r="E20" s="21"/>
      <c r="F20" s="20"/>
    </row>
    <row r="21" spans="1:6" x14ac:dyDescent="0.25">
      <c r="A21" s="19"/>
      <c r="B21" s="19"/>
      <c r="C21" s="20"/>
      <c r="D21" s="20"/>
      <c r="E21" s="21"/>
      <c r="F21" s="20"/>
    </row>
    <row r="22" spans="1:6" x14ac:dyDescent="0.25">
      <c r="A22" s="19"/>
      <c r="B22" s="19"/>
      <c r="C22" s="20"/>
      <c r="D22" s="20"/>
      <c r="E22" s="21"/>
      <c r="F22" s="20"/>
    </row>
    <row r="23" spans="1:6" x14ac:dyDescent="0.25">
      <c r="A23" s="19"/>
      <c r="B23" s="19"/>
      <c r="C23" s="20"/>
      <c r="D23" s="20"/>
      <c r="E23" s="21"/>
      <c r="F23" s="20"/>
    </row>
    <row r="24" spans="1:6" x14ac:dyDescent="0.25">
      <c r="A24" s="19"/>
      <c r="B24" s="19"/>
      <c r="C24" s="20"/>
      <c r="D24" s="20"/>
      <c r="E24" s="21"/>
      <c r="F24" s="20"/>
    </row>
    <row r="25" spans="1:6" x14ac:dyDescent="0.25">
      <c r="A25" s="19"/>
      <c r="B25" s="19"/>
      <c r="C25" s="20"/>
      <c r="D25" s="20"/>
      <c r="E25" s="21"/>
      <c r="F25" s="20"/>
    </row>
    <row r="26" spans="1:6" x14ac:dyDescent="0.25">
      <c r="A26" s="19"/>
      <c r="B26" s="19"/>
      <c r="C26" s="20"/>
      <c r="D26" s="20"/>
      <c r="E26" s="21"/>
      <c r="F26" s="20"/>
    </row>
    <row r="27" spans="1:6" x14ac:dyDescent="0.25">
      <c r="A27" s="19"/>
      <c r="B27" s="19"/>
      <c r="C27" s="20"/>
      <c r="D27" s="20"/>
      <c r="E27" s="21"/>
      <c r="F27" s="20"/>
    </row>
    <row r="28" spans="1:6" x14ac:dyDescent="0.25">
      <c r="A28" s="19"/>
      <c r="B28" s="19"/>
      <c r="C28" s="20"/>
      <c r="D28" s="20"/>
      <c r="E28" s="21"/>
      <c r="F28" s="20"/>
    </row>
    <row r="29" spans="1:6" x14ac:dyDescent="0.25">
      <c r="A29" s="19"/>
      <c r="B29" s="19"/>
      <c r="C29" s="20"/>
      <c r="D29" s="20"/>
      <c r="E29" s="21"/>
      <c r="F29" s="20"/>
    </row>
    <row r="30" spans="1:6" x14ac:dyDescent="0.25">
      <c r="A30" s="19"/>
      <c r="B30" s="19"/>
      <c r="C30" s="20"/>
      <c r="D30" s="20"/>
      <c r="E30" s="21"/>
      <c r="F30" s="20"/>
    </row>
    <row r="31" spans="1:6" x14ac:dyDescent="0.25">
      <c r="A31" s="19"/>
      <c r="B31" s="19"/>
      <c r="C31" s="20"/>
      <c r="D31" s="20"/>
      <c r="E31" s="21"/>
      <c r="F31" s="20"/>
    </row>
    <row r="32" spans="1:6" x14ac:dyDescent="0.25">
      <c r="A32" s="19"/>
      <c r="B32" s="19"/>
      <c r="C32" s="20"/>
      <c r="D32" s="20"/>
      <c r="E32" s="21"/>
      <c r="F32" s="20"/>
    </row>
    <row r="33" spans="1:6" x14ac:dyDescent="0.25">
      <c r="A33" s="19"/>
      <c r="B33" s="19"/>
      <c r="C33" s="20"/>
      <c r="D33" s="20"/>
      <c r="E33" s="21"/>
      <c r="F33" s="20"/>
    </row>
    <row r="34" spans="1:6" x14ac:dyDescent="0.25">
      <c r="A34" s="19"/>
      <c r="B34" s="19"/>
      <c r="C34" s="20"/>
      <c r="D34" s="20"/>
      <c r="E34" s="21"/>
      <c r="F34" s="20"/>
    </row>
    <row r="35" spans="1:6" x14ac:dyDescent="0.25">
      <c r="A35" s="19"/>
      <c r="B35" s="19"/>
      <c r="C35" s="20"/>
      <c r="D35" s="20"/>
      <c r="E35" s="21"/>
      <c r="F35" s="20"/>
    </row>
    <row r="36" spans="1:6" x14ac:dyDescent="0.25">
      <c r="A36" s="19"/>
      <c r="B36" s="19"/>
      <c r="C36" s="22"/>
      <c r="D36" s="22"/>
      <c r="E36" s="22"/>
      <c r="F36" s="22"/>
    </row>
    <row r="37" spans="1:6" x14ac:dyDescent="0.25">
      <c r="A37" s="14"/>
      <c r="B37" s="14"/>
      <c r="C37" s="23"/>
      <c r="D37" s="23"/>
      <c r="E37" s="23"/>
      <c r="F37" s="23"/>
    </row>
  </sheetData>
  <mergeCells count="4">
    <mergeCell ref="A5:A6"/>
    <mergeCell ref="A7:A8"/>
    <mergeCell ref="A1:AH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40"/>
  <sheetViews>
    <sheetView showGridLines="0" workbookViewId="0">
      <selection activeCell="AE5" sqref="AE5"/>
    </sheetView>
  </sheetViews>
  <sheetFormatPr defaultColWidth="13.7109375" defaultRowHeight="14.55" x14ac:dyDescent="0.25"/>
  <cols>
    <col min="2" max="2" width="28.42578125" customWidth="1"/>
    <col min="3" max="6" width="10.7109375" style="4" customWidth="1"/>
    <col min="7" max="18" width="10.7109375" customWidth="1"/>
    <col min="19" max="19" width="10.7109375" style="6" customWidth="1"/>
    <col min="20" max="34" width="10.7109375" customWidth="1"/>
    <col min="251" max="251" width="9.42578125" customWidth="1"/>
    <col min="252" max="252" width="12.5703125" bestFit="1" customWidth="1"/>
    <col min="253" max="253" width="11.28515625" bestFit="1" customWidth="1"/>
    <col min="254" max="254" width="12.5703125" bestFit="1" customWidth="1"/>
    <col min="255" max="255" width="11.28515625" bestFit="1" customWidth="1"/>
    <col min="256" max="256" width="11.85546875" customWidth="1"/>
    <col min="257" max="257" width="12.5703125" bestFit="1" customWidth="1"/>
    <col min="258" max="258" width="13.7109375" bestFit="1" customWidth="1"/>
    <col min="259" max="259" width="13.28515625" bestFit="1" customWidth="1"/>
    <col min="260" max="260" width="22.42578125" customWidth="1"/>
    <col min="507" max="507" width="9.42578125" customWidth="1"/>
    <col min="508" max="508" width="12.5703125" bestFit="1" customWidth="1"/>
    <col min="509" max="509" width="11.28515625" bestFit="1" customWidth="1"/>
    <col min="510" max="510" width="12.5703125" bestFit="1" customWidth="1"/>
    <col min="511" max="511" width="11.28515625" bestFit="1" customWidth="1"/>
    <col min="512" max="512" width="11.85546875" customWidth="1"/>
    <col min="513" max="513" width="12.5703125" bestFit="1" customWidth="1"/>
    <col min="514" max="514" width="13.7109375" bestFit="1" customWidth="1"/>
    <col min="515" max="515" width="13.28515625" bestFit="1" customWidth="1"/>
    <col min="516" max="516" width="22.42578125" customWidth="1"/>
    <col min="763" max="763" width="9.42578125" customWidth="1"/>
    <col min="764" max="764" width="12.5703125" bestFit="1" customWidth="1"/>
    <col min="765" max="765" width="11.28515625" bestFit="1" customWidth="1"/>
    <col min="766" max="766" width="12.5703125" bestFit="1" customWidth="1"/>
    <col min="767" max="767" width="11.28515625" bestFit="1" customWidth="1"/>
    <col min="768" max="768" width="11.85546875" customWidth="1"/>
    <col min="769" max="769" width="12.5703125" bestFit="1" customWidth="1"/>
    <col min="770" max="770" width="13.7109375" bestFit="1" customWidth="1"/>
    <col min="771" max="771" width="13.28515625" bestFit="1" customWidth="1"/>
    <col min="772" max="772" width="22.42578125" customWidth="1"/>
    <col min="1019" max="1019" width="9.42578125" customWidth="1"/>
    <col min="1020" max="1020" width="12.5703125" bestFit="1" customWidth="1"/>
    <col min="1021" max="1021" width="11.28515625" bestFit="1" customWidth="1"/>
    <col min="1022" max="1022" width="12.5703125" bestFit="1" customWidth="1"/>
    <col min="1023" max="1023" width="11.28515625" bestFit="1" customWidth="1"/>
    <col min="1024" max="1024" width="11.85546875" customWidth="1"/>
    <col min="1025" max="1025" width="12.5703125" bestFit="1" customWidth="1"/>
    <col min="1026" max="1026" width="13.7109375" bestFit="1" customWidth="1"/>
    <col min="1027" max="1027" width="13.28515625" bestFit="1" customWidth="1"/>
    <col min="1028" max="1028" width="22.42578125" customWidth="1"/>
    <col min="1275" max="1275" width="9.42578125" customWidth="1"/>
    <col min="1276" max="1276" width="12.5703125" bestFit="1" customWidth="1"/>
    <col min="1277" max="1277" width="11.28515625" bestFit="1" customWidth="1"/>
    <col min="1278" max="1278" width="12.5703125" bestFit="1" customWidth="1"/>
    <col min="1279" max="1279" width="11.28515625" bestFit="1" customWidth="1"/>
    <col min="1280" max="1280" width="11.85546875" customWidth="1"/>
    <col min="1281" max="1281" width="12.5703125" bestFit="1" customWidth="1"/>
    <col min="1282" max="1282" width="13.7109375" bestFit="1" customWidth="1"/>
    <col min="1283" max="1283" width="13.28515625" bestFit="1" customWidth="1"/>
    <col min="1284" max="1284" width="22.42578125" customWidth="1"/>
    <col min="1531" max="1531" width="9.42578125" customWidth="1"/>
    <col min="1532" max="1532" width="12.5703125" bestFit="1" customWidth="1"/>
    <col min="1533" max="1533" width="11.28515625" bestFit="1" customWidth="1"/>
    <col min="1534" max="1534" width="12.5703125" bestFit="1" customWidth="1"/>
    <col min="1535" max="1535" width="11.28515625" bestFit="1" customWidth="1"/>
    <col min="1536" max="1536" width="11.85546875" customWidth="1"/>
    <col min="1537" max="1537" width="12.5703125" bestFit="1" customWidth="1"/>
    <col min="1538" max="1538" width="13.7109375" bestFit="1" customWidth="1"/>
    <col min="1539" max="1539" width="13.28515625" bestFit="1" customWidth="1"/>
    <col min="1540" max="1540" width="22.42578125" customWidth="1"/>
    <col min="1787" max="1787" width="9.42578125" customWidth="1"/>
    <col min="1788" max="1788" width="12.5703125" bestFit="1" customWidth="1"/>
    <col min="1789" max="1789" width="11.28515625" bestFit="1" customWidth="1"/>
    <col min="1790" max="1790" width="12.5703125" bestFit="1" customWidth="1"/>
    <col min="1791" max="1791" width="11.28515625" bestFit="1" customWidth="1"/>
    <col min="1792" max="1792" width="11.85546875" customWidth="1"/>
    <col min="1793" max="1793" width="12.5703125" bestFit="1" customWidth="1"/>
    <col min="1794" max="1794" width="13.7109375" bestFit="1" customWidth="1"/>
    <col min="1795" max="1795" width="13.28515625" bestFit="1" customWidth="1"/>
    <col min="1796" max="1796" width="22.42578125" customWidth="1"/>
    <col min="2043" max="2043" width="9.42578125" customWidth="1"/>
    <col min="2044" max="2044" width="12.5703125" bestFit="1" customWidth="1"/>
    <col min="2045" max="2045" width="11.28515625" bestFit="1" customWidth="1"/>
    <col min="2046" max="2046" width="12.5703125" bestFit="1" customWidth="1"/>
    <col min="2047" max="2047" width="11.28515625" bestFit="1" customWidth="1"/>
    <col min="2048" max="2048" width="11.85546875" customWidth="1"/>
    <col min="2049" max="2049" width="12.5703125" bestFit="1" customWidth="1"/>
    <col min="2050" max="2050" width="13.7109375" bestFit="1" customWidth="1"/>
    <col min="2051" max="2051" width="13.28515625" bestFit="1" customWidth="1"/>
    <col min="2052" max="2052" width="22.42578125" customWidth="1"/>
    <col min="2299" max="2299" width="9.42578125" customWidth="1"/>
    <col min="2300" max="2300" width="12.5703125" bestFit="1" customWidth="1"/>
    <col min="2301" max="2301" width="11.28515625" bestFit="1" customWidth="1"/>
    <col min="2302" max="2302" width="12.5703125" bestFit="1" customWidth="1"/>
    <col min="2303" max="2303" width="11.28515625" bestFit="1" customWidth="1"/>
    <col min="2304" max="2304" width="11.85546875" customWidth="1"/>
    <col min="2305" max="2305" width="12.5703125" bestFit="1" customWidth="1"/>
    <col min="2306" max="2306" width="13.7109375" bestFit="1" customWidth="1"/>
    <col min="2307" max="2307" width="13.28515625" bestFit="1" customWidth="1"/>
    <col min="2308" max="2308" width="22.42578125" customWidth="1"/>
    <col min="2555" max="2555" width="9.42578125" customWidth="1"/>
    <col min="2556" max="2556" width="12.5703125" bestFit="1" customWidth="1"/>
    <col min="2557" max="2557" width="11.28515625" bestFit="1" customWidth="1"/>
    <col min="2558" max="2558" width="12.5703125" bestFit="1" customWidth="1"/>
    <col min="2559" max="2559" width="11.28515625" bestFit="1" customWidth="1"/>
    <col min="2560" max="2560" width="11.85546875" customWidth="1"/>
    <col min="2561" max="2561" width="12.5703125" bestFit="1" customWidth="1"/>
    <col min="2562" max="2562" width="13.7109375" bestFit="1" customWidth="1"/>
    <col min="2563" max="2563" width="13.28515625" bestFit="1" customWidth="1"/>
    <col min="2564" max="2564" width="22.42578125" customWidth="1"/>
    <col min="2811" max="2811" width="9.42578125" customWidth="1"/>
    <col min="2812" max="2812" width="12.5703125" bestFit="1" customWidth="1"/>
    <col min="2813" max="2813" width="11.28515625" bestFit="1" customWidth="1"/>
    <col min="2814" max="2814" width="12.5703125" bestFit="1" customWidth="1"/>
    <col min="2815" max="2815" width="11.28515625" bestFit="1" customWidth="1"/>
    <col min="2816" max="2816" width="11.85546875" customWidth="1"/>
    <col min="2817" max="2817" width="12.5703125" bestFit="1" customWidth="1"/>
    <col min="2818" max="2818" width="13.7109375" bestFit="1" customWidth="1"/>
    <col min="2819" max="2819" width="13.28515625" bestFit="1" customWidth="1"/>
    <col min="2820" max="2820" width="22.42578125" customWidth="1"/>
    <col min="3067" max="3067" width="9.42578125" customWidth="1"/>
    <col min="3068" max="3068" width="12.5703125" bestFit="1" customWidth="1"/>
    <col min="3069" max="3069" width="11.28515625" bestFit="1" customWidth="1"/>
    <col min="3070" max="3070" width="12.5703125" bestFit="1" customWidth="1"/>
    <col min="3071" max="3071" width="11.28515625" bestFit="1" customWidth="1"/>
    <col min="3072" max="3072" width="11.85546875" customWidth="1"/>
    <col min="3073" max="3073" width="12.5703125" bestFit="1" customWidth="1"/>
    <col min="3074" max="3074" width="13.7109375" bestFit="1" customWidth="1"/>
    <col min="3075" max="3075" width="13.28515625" bestFit="1" customWidth="1"/>
    <col min="3076" max="3076" width="22.42578125" customWidth="1"/>
    <col min="3323" max="3323" width="9.42578125" customWidth="1"/>
    <col min="3324" max="3324" width="12.5703125" bestFit="1" customWidth="1"/>
    <col min="3325" max="3325" width="11.28515625" bestFit="1" customWidth="1"/>
    <col min="3326" max="3326" width="12.5703125" bestFit="1" customWidth="1"/>
    <col min="3327" max="3327" width="11.28515625" bestFit="1" customWidth="1"/>
    <col min="3328" max="3328" width="11.85546875" customWidth="1"/>
    <col min="3329" max="3329" width="12.5703125" bestFit="1" customWidth="1"/>
    <col min="3330" max="3330" width="13.7109375" bestFit="1" customWidth="1"/>
    <col min="3331" max="3331" width="13.28515625" bestFit="1" customWidth="1"/>
    <col min="3332" max="3332" width="22.42578125" customWidth="1"/>
    <col min="3579" max="3579" width="9.42578125" customWidth="1"/>
    <col min="3580" max="3580" width="12.5703125" bestFit="1" customWidth="1"/>
    <col min="3581" max="3581" width="11.28515625" bestFit="1" customWidth="1"/>
    <col min="3582" max="3582" width="12.5703125" bestFit="1" customWidth="1"/>
    <col min="3583" max="3583" width="11.28515625" bestFit="1" customWidth="1"/>
    <col min="3584" max="3584" width="11.85546875" customWidth="1"/>
    <col min="3585" max="3585" width="12.5703125" bestFit="1" customWidth="1"/>
    <col min="3586" max="3586" width="13.7109375" bestFit="1" customWidth="1"/>
    <col min="3587" max="3587" width="13.28515625" bestFit="1" customWidth="1"/>
    <col min="3588" max="3588" width="22.42578125" customWidth="1"/>
    <col min="3835" max="3835" width="9.42578125" customWidth="1"/>
    <col min="3836" max="3836" width="12.5703125" bestFit="1" customWidth="1"/>
    <col min="3837" max="3837" width="11.28515625" bestFit="1" customWidth="1"/>
    <col min="3838" max="3838" width="12.5703125" bestFit="1" customWidth="1"/>
    <col min="3839" max="3839" width="11.28515625" bestFit="1" customWidth="1"/>
    <col min="3840" max="3840" width="11.85546875" customWidth="1"/>
    <col min="3841" max="3841" width="12.5703125" bestFit="1" customWidth="1"/>
    <col min="3842" max="3842" width="13.7109375" bestFit="1" customWidth="1"/>
    <col min="3843" max="3843" width="13.28515625" bestFit="1" customWidth="1"/>
    <col min="3844" max="3844" width="22.42578125" customWidth="1"/>
    <col min="4091" max="4091" width="9.42578125" customWidth="1"/>
    <col min="4092" max="4092" width="12.5703125" bestFit="1" customWidth="1"/>
    <col min="4093" max="4093" width="11.28515625" bestFit="1" customWidth="1"/>
    <col min="4094" max="4094" width="12.5703125" bestFit="1" customWidth="1"/>
    <col min="4095" max="4095" width="11.28515625" bestFit="1" customWidth="1"/>
    <col min="4096" max="4096" width="11.85546875" customWidth="1"/>
    <col min="4097" max="4097" width="12.5703125" bestFit="1" customWidth="1"/>
    <col min="4098" max="4098" width="13.7109375" bestFit="1" customWidth="1"/>
    <col min="4099" max="4099" width="13.28515625" bestFit="1" customWidth="1"/>
    <col min="4100" max="4100" width="22.42578125" customWidth="1"/>
    <col min="4347" max="4347" width="9.42578125" customWidth="1"/>
    <col min="4348" max="4348" width="12.5703125" bestFit="1" customWidth="1"/>
    <col min="4349" max="4349" width="11.28515625" bestFit="1" customWidth="1"/>
    <col min="4350" max="4350" width="12.5703125" bestFit="1" customWidth="1"/>
    <col min="4351" max="4351" width="11.28515625" bestFit="1" customWidth="1"/>
    <col min="4352" max="4352" width="11.85546875" customWidth="1"/>
    <col min="4353" max="4353" width="12.5703125" bestFit="1" customWidth="1"/>
    <col min="4354" max="4354" width="13.7109375" bestFit="1" customWidth="1"/>
    <col min="4355" max="4355" width="13.28515625" bestFit="1" customWidth="1"/>
    <col min="4356" max="4356" width="22.42578125" customWidth="1"/>
    <col min="4603" max="4603" width="9.42578125" customWidth="1"/>
    <col min="4604" max="4604" width="12.5703125" bestFit="1" customWidth="1"/>
    <col min="4605" max="4605" width="11.28515625" bestFit="1" customWidth="1"/>
    <col min="4606" max="4606" width="12.5703125" bestFit="1" customWidth="1"/>
    <col min="4607" max="4607" width="11.28515625" bestFit="1" customWidth="1"/>
    <col min="4608" max="4608" width="11.85546875" customWidth="1"/>
    <col min="4609" max="4609" width="12.5703125" bestFit="1" customWidth="1"/>
    <col min="4610" max="4610" width="13.7109375" bestFit="1" customWidth="1"/>
    <col min="4611" max="4611" width="13.28515625" bestFit="1" customWidth="1"/>
    <col min="4612" max="4612" width="22.42578125" customWidth="1"/>
    <col min="4859" max="4859" width="9.42578125" customWidth="1"/>
    <col min="4860" max="4860" width="12.5703125" bestFit="1" customWidth="1"/>
    <col min="4861" max="4861" width="11.28515625" bestFit="1" customWidth="1"/>
    <col min="4862" max="4862" width="12.5703125" bestFit="1" customWidth="1"/>
    <col min="4863" max="4863" width="11.28515625" bestFit="1" customWidth="1"/>
    <col min="4864" max="4864" width="11.85546875" customWidth="1"/>
    <col min="4865" max="4865" width="12.5703125" bestFit="1" customWidth="1"/>
    <col min="4866" max="4866" width="13.7109375" bestFit="1" customWidth="1"/>
    <col min="4867" max="4867" width="13.28515625" bestFit="1" customWidth="1"/>
    <col min="4868" max="4868" width="22.42578125" customWidth="1"/>
    <col min="5115" max="5115" width="9.42578125" customWidth="1"/>
    <col min="5116" max="5116" width="12.5703125" bestFit="1" customWidth="1"/>
    <col min="5117" max="5117" width="11.28515625" bestFit="1" customWidth="1"/>
    <col min="5118" max="5118" width="12.5703125" bestFit="1" customWidth="1"/>
    <col min="5119" max="5119" width="11.28515625" bestFit="1" customWidth="1"/>
    <col min="5120" max="5120" width="11.85546875" customWidth="1"/>
    <col min="5121" max="5121" width="12.5703125" bestFit="1" customWidth="1"/>
    <col min="5122" max="5122" width="13.7109375" bestFit="1" customWidth="1"/>
    <col min="5123" max="5123" width="13.28515625" bestFit="1" customWidth="1"/>
    <col min="5124" max="5124" width="22.42578125" customWidth="1"/>
    <col min="5371" max="5371" width="9.42578125" customWidth="1"/>
    <col min="5372" max="5372" width="12.5703125" bestFit="1" customWidth="1"/>
    <col min="5373" max="5373" width="11.28515625" bestFit="1" customWidth="1"/>
    <col min="5374" max="5374" width="12.5703125" bestFit="1" customWidth="1"/>
    <col min="5375" max="5375" width="11.28515625" bestFit="1" customWidth="1"/>
    <col min="5376" max="5376" width="11.85546875" customWidth="1"/>
    <col min="5377" max="5377" width="12.5703125" bestFit="1" customWidth="1"/>
    <col min="5378" max="5378" width="13.7109375" bestFit="1" customWidth="1"/>
    <col min="5379" max="5379" width="13.28515625" bestFit="1" customWidth="1"/>
    <col min="5380" max="5380" width="22.42578125" customWidth="1"/>
    <col min="5627" max="5627" width="9.42578125" customWidth="1"/>
    <col min="5628" max="5628" width="12.5703125" bestFit="1" customWidth="1"/>
    <col min="5629" max="5629" width="11.28515625" bestFit="1" customWidth="1"/>
    <col min="5630" max="5630" width="12.5703125" bestFit="1" customWidth="1"/>
    <col min="5631" max="5631" width="11.28515625" bestFit="1" customWidth="1"/>
    <col min="5632" max="5632" width="11.85546875" customWidth="1"/>
    <col min="5633" max="5633" width="12.5703125" bestFit="1" customWidth="1"/>
    <col min="5634" max="5634" width="13.7109375" bestFit="1" customWidth="1"/>
    <col min="5635" max="5635" width="13.28515625" bestFit="1" customWidth="1"/>
    <col min="5636" max="5636" width="22.42578125" customWidth="1"/>
    <col min="5883" max="5883" width="9.42578125" customWidth="1"/>
    <col min="5884" max="5884" width="12.5703125" bestFit="1" customWidth="1"/>
    <col min="5885" max="5885" width="11.28515625" bestFit="1" customWidth="1"/>
    <col min="5886" max="5886" width="12.5703125" bestFit="1" customWidth="1"/>
    <col min="5887" max="5887" width="11.28515625" bestFit="1" customWidth="1"/>
    <col min="5888" max="5888" width="11.85546875" customWidth="1"/>
    <col min="5889" max="5889" width="12.5703125" bestFit="1" customWidth="1"/>
    <col min="5890" max="5890" width="13.7109375" bestFit="1" customWidth="1"/>
    <col min="5891" max="5891" width="13.28515625" bestFit="1" customWidth="1"/>
    <col min="5892" max="5892" width="22.42578125" customWidth="1"/>
    <col min="6139" max="6139" width="9.42578125" customWidth="1"/>
    <col min="6140" max="6140" width="12.5703125" bestFit="1" customWidth="1"/>
    <col min="6141" max="6141" width="11.28515625" bestFit="1" customWidth="1"/>
    <col min="6142" max="6142" width="12.5703125" bestFit="1" customWidth="1"/>
    <col min="6143" max="6143" width="11.28515625" bestFit="1" customWidth="1"/>
    <col min="6144" max="6144" width="11.85546875" customWidth="1"/>
    <col min="6145" max="6145" width="12.5703125" bestFit="1" customWidth="1"/>
    <col min="6146" max="6146" width="13.7109375" bestFit="1" customWidth="1"/>
    <col min="6147" max="6147" width="13.28515625" bestFit="1" customWidth="1"/>
    <col min="6148" max="6148" width="22.42578125" customWidth="1"/>
    <col min="6395" max="6395" width="9.42578125" customWidth="1"/>
    <col min="6396" max="6396" width="12.5703125" bestFit="1" customWidth="1"/>
    <col min="6397" max="6397" width="11.28515625" bestFit="1" customWidth="1"/>
    <col min="6398" max="6398" width="12.5703125" bestFit="1" customWidth="1"/>
    <col min="6399" max="6399" width="11.28515625" bestFit="1" customWidth="1"/>
    <col min="6400" max="6400" width="11.85546875" customWidth="1"/>
    <col min="6401" max="6401" width="12.5703125" bestFit="1" customWidth="1"/>
    <col min="6402" max="6402" width="13.7109375" bestFit="1" customWidth="1"/>
    <col min="6403" max="6403" width="13.28515625" bestFit="1" customWidth="1"/>
    <col min="6404" max="6404" width="22.42578125" customWidth="1"/>
    <col min="6651" max="6651" width="9.42578125" customWidth="1"/>
    <col min="6652" max="6652" width="12.5703125" bestFit="1" customWidth="1"/>
    <col min="6653" max="6653" width="11.28515625" bestFit="1" customWidth="1"/>
    <col min="6654" max="6654" width="12.5703125" bestFit="1" customWidth="1"/>
    <col min="6655" max="6655" width="11.28515625" bestFit="1" customWidth="1"/>
    <col min="6656" max="6656" width="11.85546875" customWidth="1"/>
    <col min="6657" max="6657" width="12.5703125" bestFit="1" customWidth="1"/>
    <col min="6658" max="6658" width="13.7109375" bestFit="1" customWidth="1"/>
    <col min="6659" max="6659" width="13.28515625" bestFit="1" customWidth="1"/>
    <col min="6660" max="6660" width="22.42578125" customWidth="1"/>
    <col min="6907" max="6907" width="9.42578125" customWidth="1"/>
    <col min="6908" max="6908" width="12.5703125" bestFit="1" customWidth="1"/>
    <col min="6909" max="6909" width="11.28515625" bestFit="1" customWidth="1"/>
    <col min="6910" max="6910" width="12.5703125" bestFit="1" customWidth="1"/>
    <col min="6911" max="6911" width="11.28515625" bestFit="1" customWidth="1"/>
    <col min="6912" max="6912" width="11.85546875" customWidth="1"/>
    <col min="6913" max="6913" width="12.5703125" bestFit="1" customWidth="1"/>
    <col min="6914" max="6914" width="13.7109375" bestFit="1" customWidth="1"/>
    <col min="6915" max="6915" width="13.28515625" bestFit="1" customWidth="1"/>
    <col min="6916" max="6916" width="22.42578125" customWidth="1"/>
    <col min="7163" max="7163" width="9.42578125" customWidth="1"/>
    <col min="7164" max="7164" width="12.5703125" bestFit="1" customWidth="1"/>
    <col min="7165" max="7165" width="11.28515625" bestFit="1" customWidth="1"/>
    <col min="7166" max="7166" width="12.5703125" bestFit="1" customWidth="1"/>
    <col min="7167" max="7167" width="11.28515625" bestFit="1" customWidth="1"/>
    <col min="7168" max="7168" width="11.85546875" customWidth="1"/>
    <col min="7169" max="7169" width="12.5703125" bestFit="1" customWidth="1"/>
    <col min="7170" max="7170" width="13.7109375" bestFit="1" customWidth="1"/>
    <col min="7171" max="7171" width="13.28515625" bestFit="1" customWidth="1"/>
    <col min="7172" max="7172" width="22.42578125" customWidth="1"/>
    <col min="7419" max="7419" width="9.42578125" customWidth="1"/>
    <col min="7420" max="7420" width="12.5703125" bestFit="1" customWidth="1"/>
    <col min="7421" max="7421" width="11.28515625" bestFit="1" customWidth="1"/>
    <col min="7422" max="7422" width="12.5703125" bestFit="1" customWidth="1"/>
    <col min="7423" max="7423" width="11.28515625" bestFit="1" customWidth="1"/>
    <col min="7424" max="7424" width="11.85546875" customWidth="1"/>
    <col min="7425" max="7425" width="12.5703125" bestFit="1" customWidth="1"/>
    <col min="7426" max="7426" width="13.7109375" bestFit="1" customWidth="1"/>
    <col min="7427" max="7427" width="13.28515625" bestFit="1" customWidth="1"/>
    <col min="7428" max="7428" width="22.42578125" customWidth="1"/>
    <col min="7675" max="7675" width="9.42578125" customWidth="1"/>
    <col min="7676" max="7676" width="12.5703125" bestFit="1" customWidth="1"/>
    <col min="7677" max="7677" width="11.28515625" bestFit="1" customWidth="1"/>
    <col min="7678" max="7678" width="12.5703125" bestFit="1" customWidth="1"/>
    <col min="7679" max="7679" width="11.28515625" bestFit="1" customWidth="1"/>
    <col min="7680" max="7680" width="11.85546875" customWidth="1"/>
    <col min="7681" max="7681" width="12.5703125" bestFit="1" customWidth="1"/>
    <col min="7682" max="7682" width="13.7109375" bestFit="1" customWidth="1"/>
    <col min="7683" max="7683" width="13.28515625" bestFit="1" customWidth="1"/>
    <col min="7684" max="7684" width="22.42578125" customWidth="1"/>
    <col min="7931" max="7931" width="9.42578125" customWidth="1"/>
    <col min="7932" max="7932" width="12.5703125" bestFit="1" customWidth="1"/>
    <col min="7933" max="7933" width="11.28515625" bestFit="1" customWidth="1"/>
    <col min="7934" max="7934" width="12.5703125" bestFit="1" customWidth="1"/>
    <col min="7935" max="7935" width="11.28515625" bestFit="1" customWidth="1"/>
    <col min="7936" max="7936" width="11.85546875" customWidth="1"/>
    <col min="7937" max="7937" width="12.5703125" bestFit="1" customWidth="1"/>
    <col min="7938" max="7938" width="13.7109375" bestFit="1" customWidth="1"/>
    <col min="7939" max="7939" width="13.28515625" bestFit="1" customWidth="1"/>
    <col min="7940" max="7940" width="22.42578125" customWidth="1"/>
    <col min="8187" max="8187" width="9.42578125" customWidth="1"/>
    <col min="8188" max="8188" width="12.5703125" bestFit="1" customWidth="1"/>
    <col min="8189" max="8189" width="11.28515625" bestFit="1" customWidth="1"/>
    <col min="8190" max="8190" width="12.5703125" bestFit="1" customWidth="1"/>
    <col min="8191" max="8191" width="11.28515625" bestFit="1" customWidth="1"/>
    <col min="8192" max="8192" width="11.85546875" customWidth="1"/>
    <col min="8193" max="8193" width="12.5703125" bestFit="1" customWidth="1"/>
    <col min="8194" max="8194" width="13.7109375" bestFit="1" customWidth="1"/>
    <col min="8195" max="8195" width="13.28515625" bestFit="1" customWidth="1"/>
    <col min="8196" max="8196" width="22.42578125" customWidth="1"/>
    <col min="8443" max="8443" width="9.42578125" customWidth="1"/>
    <col min="8444" max="8444" width="12.5703125" bestFit="1" customWidth="1"/>
    <col min="8445" max="8445" width="11.28515625" bestFit="1" customWidth="1"/>
    <col min="8446" max="8446" width="12.5703125" bestFit="1" customWidth="1"/>
    <col min="8447" max="8447" width="11.28515625" bestFit="1" customWidth="1"/>
    <col min="8448" max="8448" width="11.85546875" customWidth="1"/>
    <col min="8449" max="8449" width="12.5703125" bestFit="1" customWidth="1"/>
    <col min="8450" max="8450" width="13.7109375" bestFit="1" customWidth="1"/>
    <col min="8451" max="8451" width="13.28515625" bestFit="1" customWidth="1"/>
    <col min="8452" max="8452" width="22.42578125" customWidth="1"/>
    <col min="8699" max="8699" width="9.42578125" customWidth="1"/>
    <col min="8700" max="8700" width="12.5703125" bestFit="1" customWidth="1"/>
    <col min="8701" max="8701" width="11.28515625" bestFit="1" customWidth="1"/>
    <col min="8702" max="8702" width="12.5703125" bestFit="1" customWidth="1"/>
    <col min="8703" max="8703" width="11.28515625" bestFit="1" customWidth="1"/>
    <col min="8704" max="8704" width="11.85546875" customWidth="1"/>
    <col min="8705" max="8705" width="12.5703125" bestFit="1" customWidth="1"/>
    <col min="8706" max="8706" width="13.7109375" bestFit="1" customWidth="1"/>
    <col min="8707" max="8707" width="13.28515625" bestFit="1" customWidth="1"/>
    <col min="8708" max="8708" width="22.42578125" customWidth="1"/>
    <col min="8955" max="8955" width="9.42578125" customWidth="1"/>
    <col min="8956" max="8956" width="12.5703125" bestFit="1" customWidth="1"/>
    <col min="8957" max="8957" width="11.28515625" bestFit="1" customWidth="1"/>
    <col min="8958" max="8958" width="12.5703125" bestFit="1" customWidth="1"/>
    <col min="8959" max="8959" width="11.28515625" bestFit="1" customWidth="1"/>
    <col min="8960" max="8960" width="11.85546875" customWidth="1"/>
    <col min="8961" max="8961" width="12.5703125" bestFit="1" customWidth="1"/>
    <col min="8962" max="8962" width="13.7109375" bestFit="1" customWidth="1"/>
    <col min="8963" max="8963" width="13.28515625" bestFit="1" customWidth="1"/>
    <col min="8964" max="8964" width="22.42578125" customWidth="1"/>
    <col min="9211" max="9211" width="9.42578125" customWidth="1"/>
    <col min="9212" max="9212" width="12.5703125" bestFit="1" customWidth="1"/>
    <col min="9213" max="9213" width="11.28515625" bestFit="1" customWidth="1"/>
    <col min="9214" max="9214" width="12.5703125" bestFit="1" customWidth="1"/>
    <col min="9215" max="9215" width="11.28515625" bestFit="1" customWidth="1"/>
    <col min="9216" max="9216" width="11.85546875" customWidth="1"/>
    <col min="9217" max="9217" width="12.5703125" bestFit="1" customWidth="1"/>
    <col min="9218" max="9218" width="13.7109375" bestFit="1" customWidth="1"/>
    <col min="9219" max="9219" width="13.28515625" bestFit="1" customWidth="1"/>
    <col min="9220" max="9220" width="22.42578125" customWidth="1"/>
    <col min="9467" max="9467" width="9.42578125" customWidth="1"/>
    <col min="9468" max="9468" width="12.5703125" bestFit="1" customWidth="1"/>
    <col min="9469" max="9469" width="11.28515625" bestFit="1" customWidth="1"/>
    <col min="9470" max="9470" width="12.5703125" bestFit="1" customWidth="1"/>
    <col min="9471" max="9471" width="11.28515625" bestFit="1" customWidth="1"/>
    <col min="9472" max="9472" width="11.85546875" customWidth="1"/>
    <col min="9473" max="9473" width="12.5703125" bestFit="1" customWidth="1"/>
    <col min="9474" max="9474" width="13.7109375" bestFit="1" customWidth="1"/>
    <col min="9475" max="9475" width="13.28515625" bestFit="1" customWidth="1"/>
    <col min="9476" max="9476" width="22.42578125" customWidth="1"/>
    <col min="9723" max="9723" width="9.42578125" customWidth="1"/>
    <col min="9724" max="9724" width="12.5703125" bestFit="1" customWidth="1"/>
    <col min="9725" max="9725" width="11.28515625" bestFit="1" customWidth="1"/>
    <col min="9726" max="9726" width="12.5703125" bestFit="1" customWidth="1"/>
    <col min="9727" max="9727" width="11.28515625" bestFit="1" customWidth="1"/>
    <col min="9728" max="9728" width="11.85546875" customWidth="1"/>
    <col min="9729" max="9729" width="12.5703125" bestFit="1" customWidth="1"/>
    <col min="9730" max="9730" width="13.7109375" bestFit="1" customWidth="1"/>
    <col min="9731" max="9731" width="13.28515625" bestFit="1" customWidth="1"/>
    <col min="9732" max="9732" width="22.42578125" customWidth="1"/>
    <col min="9979" max="9979" width="9.42578125" customWidth="1"/>
    <col min="9980" max="9980" width="12.5703125" bestFit="1" customWidth="1"/>
    <col min="9981" max="9981" width="11.28515625" bestFit="1" customWidth="1"/>
    <col min="9982" max="9982" width="12.5703125" bestFit="1" customWidth="1"/>
    <col min="9983" max="9983" width="11.28515625" bestFit="1" customWidth="1"/>
    <col min="9984" max="9984" width="11.85546875" customWidth="1"/>
    <col min="9985" max="9985" width="12.5703125" bestFit="1" customWidth="1"/>
    <col min="9986" max="9986" width="13.7109375" bestFit="1" customWidth="1"/>
    <col min="9987" max="9987" width="13.28515625" bestFit="1" customWidth="1"/>
    <col min="9988" max="9988" width="22.42578125" customWidth="1"/>
    <col min="10235" max="10235" width="9.42578125" customWidth="1"/>
    <col min="10236" max="10236" width="12.5703125" bestFit="1" customWidth="1"/>
    <col min="10237" max="10237" width="11.28515625" bestFit="1" customWidth="1"/>
    <col min="10238" max="10238" width="12.5703125" bestFit="1" customWidth="1"/>
    <col min="10239" max="10239" width="11.28515625" bestFit="1" customWidth="1"/>
    <col min="10240" max="10240" width="11.85546875" customWidth="1"/>
    <col min="10241" max="10241" width="12.5703125" bestFit="1" customWidth="1"/>
    <col min="10242" max="10242" width="13.7109375" bestFit="1" customWidth="1"/>
    <col min="10243" max="10243" width="13.28515625" bestFit="1" customWidth="1"/>
    <col min="10244" max="10244" width="22.42578125" customWidth="1"/>
    <col min="10491" max="10491" width="9.42578125" customWidth="1"/>
    <col min="10492" max="10492" width="12.5703125" bestFit="1" customWidth="1"/>
    <col min="10493" max="10493" width="11.28515625" bestFit="1" customWidth="1"/>
    <col min="10494" max="10494" width="12.5703125" bestFit="1" customWidth="1"/>
    <col min="10495" max="10495" width="11.28515625" bestFit="1" customWidth="1"/>
    <col min="10496" max="10496" width="11.85546875" customWidth="1"/>
    <col min="10497" max="10497" width="12.5703125" bestFit="1" customWidth="1"/>
    <col min="10498" max="10498" width="13.7109375" bestFit="1" customWidth="1"/>
    <col min="10499" max="10499" width="13.28515625" bestFit="1" customWidth="1"/>
    <col min="10500" max="10500" width="22.42578125" customWidth="1"/>
    <col min="10747" max="10747" width="9.42578125" customWidth="1"/>
    <col min="10748" max="10748" width="12.5703125" bestFit="1" customWidth="1"/>
    <col min="10749" max="10749" width="11.28515625" bestFit="1" customWidth="1"/>
    <col min="10750" max="10750" width="12.5703125" bestFit="1" customWidth="1"/>
    <col min="10751" max="10751" width="11.28515625" bestFit="1" customWidth="1"/>
    <col min="10752" max="10752" width="11.85546875" customWidth="1"/>
    <col min="10753" max="10753" width="12.5703125" bestFit="1" customWidth="1"/>
    <col min="10754" max="10754" width="13.7109375" bestFit="1" customWidth="1"/>
    <col min="10755" max="10755" width="13.28515625" bestFit="1" customWidth="1"/>
    <col min="10756" max="10756" width="22.42578125" customWidth="1"/>
    <col min="11003" max="11003" width="9.42578125" customWidth="1"/>
    <col min="11004" max="11004" width="12.5703125" bestFit="1" customWidth="1"/>
    <col min="11005" max="11005" width="11.28515625" bestFit="1" customWidth="1"/>
    <col min="11006" max="11006" width="12.5703125" bestFit="1" customWidth="1"/>
    <col min="11007" max="11007" width="11.28515625" bestFit="1" customWidth="1"/>
    <col min="11008" max="11008" width="11.85546875" customWidth="1"/>
    <col min="11009" max="11009" width="12.5703125" bestFit="1" customWidth="1"/>
    <col min="11010" max="11010" width="13.7109375" bestFit="1" customWidth="1"/>
    <col min="11011" max="11011" width="13.28515625" bestFit="1" customWidth="1"/>
    <col min="11012" max="11012" width="22.42578125" customWidth="1"/>
    <col min="11259" max="11259" width="9.42578125" customWidth="1"/>
    <col min="11260" max="11260" width="12.5703125" bestFit="1" customWidth="1"/>
    <col min="11261" max="11261" width="11.28515625" bestFit="1" customWidth="1"/>
    <col min="11262" max="11262" width="12.5703125" bestFit="1" customWidth="1"/>
    <col min="11263" max="11263" width="11.28515625" bestFit="1" customWidth="1"/>
    <col min="11264" max="11264" width="11.85546875" customWidth="1"/>
    <col min="11265" max="11265" width="12.5703125" bestFit="1" customWidth="1"/>
    <col min="11266" max="11266" width="13.7109375" bestFit="1" customWidth="1"/>
    <col min="11267" max="11267" width="13.28515625" bestFit="1" customWidth="1"/>
    <col min="11268" max="11268" width="22.42578125" customWidth="1"/>
    <col min="11515" max="11515" width="9.42578125" customWidth="1"/>
    <col min="11516" max="11516" width="12.5703125" bestFit="1" customWidth="1"/>
    <col min="11517" max="11517" width="11.28515625" bestFit="1" customWidth="1"/>
    <col min="11518" max="11518" width="12.5703125" bestFit="1" customWidth="1"/>
    <col min="11519" max="11519" width="11.28515625" bestFit="1" customWidth="1"/>
    <col min="11520" max="11520" width="11.85546875" customWidth="1"/>
    <col min="11521" max="11521" width="12.5703125" bestFit="1" customWidth="1"/>
    <col min="11522" max="11522" width="13.7109375" bestFit="1" customWidth="1"/>
    <col min="11523" max="11523" width="13.28515625" bestFit="1" customWidth="1"/>
    <col min="11524" max="11524" width="22.42578125" customWidth="1"/>
    <col min="11771" max="11771" width="9.42578125" customWidth="1"/>
    <col min="11772" max="11772" width="12.5703125" bestFit="1" customWidth="1"/>
    <col min="11773" max="11773" width="11.28515625" bestFit="1" customWidth="1"/>
    <col min="11774" max="11774" width="12.5703125" bestFit="1" customWidth="1"/>
    <col min="11775" max="11775" width="11.28515625" bestFit="1" customWidth="1"/>
    <col min="11776" max="11776" width="11.85546875" customWidth="1"/>
    <col min="11777" max="11777" width="12.5703125" bestFit="1" customWidth="1"/>
    <col min="11778" max="11778" width="13.7109375" bestFit="1" customWidth="1"/>
    <col min="11779" max="11779" width="13.28515625" bestFit="1" customWidth="1"/>
    <col min="11780" max="11780" width="22.42578125" customWidth="1"/>
    <col min="12027" max="12027" width="9.42578125" customWidth="1"/>
    <col min="12028" max="12028" width="12.5703125" bestFit="1" customWidth="1"/>
    <col min="12029" max="12029" width="11.28515625" bestFit="1" customWidth="1"/>
    <col min="12030" max="12030" width="12.5703125" bestFit="1" customWidth="1"/>
    <col min="12031" max="12031" width="11.28515625" bestFit="1" customWidth="1"/>
    <col min="12032" max="12032" width="11.85546875" customWidth="1"/>
    <col min="12033" max="12033" width="12.5703125" bestFit="1" customWidth="1"/>
    <col min="12034" max="12034" width="13.7109375" bestFit="1" customWidth="1"/>
    <col min="12035" max="12035" width="13.28515625" bestFit="1" customWidth="1"/>
    <col min="12036" max="12036" width="22.42578125" customWidth="1"/>
    <col min="12283" max="12283" width="9.42578125" customWidth="1"/>
    <col min="12284" max="12284" width="12.5703125" bestFit="1" customWidth="1"/>
    <col min="12285" max="12285" width="11.28515625" bestFit="1" customWidth="1"/>
    <col min="12286" max="12286" width="12.5703125" bestFit="1" customWidth="1"/>
    <col min="12287" max="12287" width="11.28515625" bestFit="1" customWidth="1"/>
    <col min="12288" max="12288" width="11.85546875" customWidth="1"/>
    <col min="12289" max="12289" width="12.5703125" bestFit="1" customWidth="1"/>
    <col min="12290" max="12290" width="13.7109375" bestFit="1" customWidth="1"/>
    <col min="12291" max="12291" width="13.28515625" bestFit="1" customWidth="1"/>
    <col min="12292" max="12292" width="22.42578125" customWidth="1"/>
    <col min="12539" max="12539" width="9.42578125" customWidth="1"/>
    <col min="12540" max="12540" width="12.5703125" bestFit="1" customWidth="1"/>
    <col min="12541" max="12541" width="11.28515625" bestFit="1" customWidth="1"/>
    <col min="12542" max="12542" width="12.5703125" bestFit="1" customWidth="1"/>
    <col min="12543" max="12543" width="11.28515625" bestFit="1" customWidth="1"/>
    <col min="12544" max="12544" width="11.85546875" customWidth="1"/>
    <col min="12545" max="12545" width="12.5703125" bestFit="1" customWidth="1"/>
    <col min="12546" max="12546" width="13.7109375" bestFit="1" customWidth="1"/>
    <col min="12547" max="12547" width="13.28515625" bestFit="1" customWidth="1"/>
    <col min="12548" max="12548" width="22.42578125" customWidth="1"/>
    <col min="12795" max="12795" width="9.42578125" customWidth="1"/>
    <col min="12796" max="12796" width="12.5703125" bestFit="1" customWidth="1"/>
    <col min="12797" max="12797" width="11.28515625" bestFit="1" customWidth="1"/>
    <col min="12798" max="12798" width="12.5703125" bestFit="1" customWidth="1"/>
    <col min="12799" max="12799" width="11.28515625" bestFit="1" customWidth="1"/>
    <col min="12800" max="12800" width="11.85546875" customWidth="1"/>
    <col min="12801" max="12801" width="12.5703125" bestFit="1" customWidth="1"/>
    <col min="12802" max="12802" width="13.7109375" bestFit="1" customWidth="1"/>
    <col min="12803" max="12803" width="13.28515625" bestFit="1" customWidth="1"/>
    <col min="12804" max="12804" width="22.42578125" customWidth="1"/>
    <col min="13051" max="13051" width="9.42578125" customWidth="1"/>
    <col min="13052" max="13052" width="12.5703125" bestFit="1" customWidth="1"/>
    <col min="13053" max="13053" width="11.28515625" bestFit="1" customWidth="1"/>
    <col min="13054" max="13054" width="12.5703125" bestFit="1" customWidth="1"/>
    <col min="13055" max="13055" width="11.28515625" bestFit="1" customWidth="1"/>
    <col min="13056" max="13056" width="11.85546875" customWidth="1"/>
    <col min="13057" max="13057" width="12.5703125" bestFit="1" customWidth="1"/>
    <col min="13058" max="13058" width="13.7109375" bestFit="1" customWidth="1"/>
    <col min="13059" max="13059" width="13.28515625" bestFit="1" customWidth="1"/>
    <col min="13060" max="13060" width="22.42578125" customWidth="1"/>
    <col min="13307" max="13307" width="9.42578125" customWidth="1"/>
    <col min="13308" max="13308" width="12.5703125" bestFit="1" customWidth="1"/>
    <col min="13309" max="13309" width="11.28515625" bestFit="1" customWidth="1"/>
    <col min="13310" max="13310" width="12.5703125" bestFit="1" customWidth="1"/>
    <col min="13311" max="13311" width="11.28515625" bestFit="1" customWidth="1"/>
    <col min="13312" max="13312" width="11.85546875" customWidth="1"/>
    <col min="13313" max="13313" width="12.5703125" bestFit="1" customWidth="1"/>
    <col min="13314" max="13314" width="13.7109375" bestFit="1" customWidth="1"/>
    <col min="13315" max="13315" width="13.28515625" bestFit="1" customWidth="1"/>
    <col min="13316" max="13316" width="22.42578125" customWidth="1"/>
    <col min="13563" max="13563" width="9.42578125" customWidth="1"/>
    <col min="13564" max="13564" width="12.5703125" bestFit="1" customWidth="1"/>
    <col min="13565" max="13565" width="11.28515625" bestFit="1" customWidth="1"/>
    <col min="13566" max="13566" width="12.5703125" bestFit="1" customWidth="1"/>
    <col min="13567" max="13567" width="11.28515625" bestFit="1" customWidth="1"/>
    <col min="13568" max="13568" width="11.85546875" customWidth="1"/>
    <col min="13569" max="13569" width="12.5703125" bestFit="1" customWidth="1"/>
    <col min="13570" max="13570" width="13.7109375" bestFit="1" customWidth="1"/>
    <col min="13571" max="13571" width="13.28515625" bestFit="1" customWidth="1"/>
    <col min="13572" max="13572" width="22.42578125" customWidth="1"/>
    <col min="13819" max="13819" width="9.42578125" customWidth="1"/>
    <col min="13820" max="13820" width="12.5703125" bestFit="1" customWidth="1"/>
    <col min="13821" max="13821" width="11.28515625" bestFit="1" customWidth="1"/>
    <col min="13822" max="13822" width="12.5703125" bestFit="1" customWidth="1"/>
    <col min="13823" max="13823" width="11.28515625" bestFit="1" customWidth="1"/>
    <col min="13824" max="13824" width="11.85546875" customWidth="1"/>
    <col min="13825" max="13825" width="12.5703125" bestFit="1" customWidth="1"/>
    <col min="13826" max="13826" width="13.7109375" bestFit="1" customWidth="1"/>
    <col min="13827" max="13827" width="13.28515625" bestFit="1" customWidth="1"/>
    <col min="13828" max="13828" width="22.42578125" customWidth="1"/>
    <col min="14075" max="14075" width="9.42578125" customWidth="1"/>
    <col min="14076" max="14076" width="12.5703125" bestFit="1" customWidth="1"/>
    <col min="14077" max="14077" width="11.28515625" bestFit="1" customWidth="1"/>
    <col min="14078" max="14078" width="12.5703125" bestFit="1" customWidth="1"/>
    <col min="14079" max="14079" width="11.28515625" bestFit="1" customWidth="1"/>
    <col min="14080" max="14080" width="11.85546875" customWidth="1"/>
    <col min="14081" max="14081" width="12.5703125" bestFit="1" customWidth="1"/>
    <col min="14082" max="14082" width="13.7109375" bestFit="1" customWidth="1"/>
    <col min="14083" max="14083" width="13.28515625" bestFit="1" customWidth="1"/>
    <col min="14084" max="14084" width="22.42578125" customWidth="1"/>
    <col min="14331" max="14331" width="9.42578125" customWidth="1"/>
    <col min="14332" max="14332" width="12.5703125" bestFit="1" customWidth="1"/>
    <col min="14333" max="14333" width="11.28515625" bestFit="1" customWidth="1"/>
    <col min="14334" max="14334" width="12.5703125" bestFit="1" customWidth="1"/>
    <col min="14335" max="14335" width="11.28515625" bestFit="1" customWidth="1"/>
    <col min="14336" max="14336" width="11.85546875" customWidth="1"/>
    <col min="14337" max="14337" width="12.5703125" bestFit="1" customWidth="1"/>
    <col min="14338" max="14338" width="13.7109375" bestFit="1" customWidth="1"/>
    <col min="14339" max="14339" width="13.28515625" bestFit="1" customWidth="1"/>
    <col min="14340" max="14340" width="22.42578125" customWidth="1"/>
    <col min="14587" max="14587" width="9.42578125" customWidth="1"/>
    <col min="14588" max="14588" width="12.5703125" bestFit="1" customWidth="1"/>
    <col min="14589" max="14589" width="11.28515625" bestFit="1" customWidth="1"/>
    <col min="14590" max="14590" width="12.5703125" bestFit="1" customWidth="1"/>
    <col min="14591" max="14591" width="11.28515625" bestFit="1" customWidth="1"/>
    <col min="14592" max="14592" width="11.85546875" customWidth="1"/>
    <col min="14593" max="14593" width="12.5703125" bestFit="1" customWidth="1"/>
    <col min="14594" max="14594" width="13.7109375" bestFit="1" customWidth="1"/>
    <col min="14595" max="14595" width="13.28515625" bestFit="1" customWidth="1"/>
    <col min="14596" max="14596" width="22.42578125" customWidth="1"/>
    <col min="14843" max="14843" width="9.42578125" customWidth="1"/>
    <col min="14844" max="14844" width="12.5703125" bestFit="1" customWidth="1"/>
    <col min="14845" max="14845" width="11.28515625" bestFit="1" customWidth="1"/>
    <col min="14846" max="14846" width="12.5703125" bestFit="1" customWidth="1"/>
    <col min="14847" max="14847" width="11.28515625" bestFit="1" customWidth="1"/>
    <col min="14848" max="14848" width="11.85546875" customWidth="1"/>
    <col min="14849" max="14849" width="12.5703125" bestFit="1" customWidth="1"/>
    <col min="14850" max="14850" width="13.7109375" bestFit="1" customWidth="1"/>
    <col min="14851" max="14851" width="13.28515625" bestFit="1" customWidth="1"/>
    <col min="14852" max="14852" width="22.42578125" customWidth="1"/>
    <col min="15099" max="15099" width="9.42578125" customWidth="1"/>
    <col min="15100" max="15100" width="12.5703125" bestFit="1" customWidth="1"/>
    <col min="15101" max="15101" width="11.28515625" bestFit="1" customWidth="1"/>
    <col min="15102" max="15102" width="12.5703125" bestFit="1" customWidth="1"/>
    <col min="15103" max="15103" width="11.28515625" bestFit="1" customWidth="1"/>
    <col min="15104" max="15104" width="11.85546875" customWidth="1"/>
    <col min="15105" max="15105" width="12.5703125" bestFit="1" customWidth="1"/>
    <col min="15106" max="15106" width="13.7109375" bestFit="1" customWidth="1"/>
    <col min="15107" max="15107" width="13.28515625" bestFit="1" customWidth="1"/>
    <col min="15108" max="15108" width="22.42578125" customWidth="1"/>
    <col min="15355" max="15355" width="9.42578125" customWidth="1"/>
    <col min="15356" max="15356" width="12.5703125" bestFit="1" customWidth="1"/>
    <col min="15357" max="15357" width="11.28515625" bestFit="1" customWidth="1"/>
    <col min="15358" max="15358" width="12.5703125" bestFit="1" customWidth="1"/>
    <col min="15359" max="15359" width="11.28515625" bestFit="1" customWidth="1"/>
    <col min="15360" max="15360" width="11.85546875" customWidth="1"/>
    <col min="15361" max="15361" width="12.5703125" bestFit="1" customWidth="1"/>
    <col min="15362" max="15362" width="13.7109375" bestFit="1" customWidth="1"/>
    <col min="15363" max="15363" width="13.28515625" bestFit="1" customWidth="1"/>
    <col min="15364" max="15364" width="22.42578125" customWidth="1"/>
    <col min="15611" max="15611" width="9.42578125" customWidth="1"/>
    <col min="15612" max="15612" width="12.5703125" bestFit="1" customWidth="1"/>
    <col min="15613" max="15613" width="11.28515625" bestFit="1" customWidth="1"/>
    <col min="15614" max="15614" width="12.5703125" bestFit="1" customWidth="1"/>
    <col min="15615" max="15615" width="11.28515625" bestFit="1" customWidth="1"/>
    <col min="15616" max="15616" width="11.85546875" customWidth="1"/>
    <col min="15617" max="15617" width="12.5703125" bestFit="1" customWidth="1"/>
    <col min="15618" max="15618" width="13.7109375" bestFit="1" customWidth="1"/>
    <col min="15619" max="15619" width="13.28515625" bestFit="1" customWidth="1"/>
    <col min="15620" max="15620" width="22.42578125" customWidth="1"/>
    <col min="15867" max="15867" width="9.42578125" customWidth="1"/>
    <col min="15868" max="15868" width="12.5703125" bestFit="1" customWidth="1"/>
    <col min="15869" max="15869" width="11.28515625" bestFit="1" customWidth="1"/>
    <col min="15870" max="15870" width="12.5703125" bestFit="1" customWidth="1"/>
    <col min="15871" max="15871" width="11.28515625" bestFit="1" customWidth="1"/>
    <col min="15872" max="15872" width="11.85546875" customWidth="1"/>
    <col min="15873" max="15873" width="12.5703125" bestFit="1" customWidth="1"/>
    <col min="15874" max="15874" width="13.7109375" bestFit="1" customWidth="1"/>
    <col min="15875" max="15875" width="13.28515625" bestFit="1" customWidth="1"/>
    <col min="15876" max="15876" width="22.42578125" customWidth="1"/>
    <col min="16123" max="16123" width="9.42578125" customWidth="1"/>
    <col min="16124" max="16124" width="12.5703125" bestFit="1" customWidth="1"/>
    <col min="16125" max="16125" width="11.28515625" bestFit="1" customWidth="1"/>
    <col min="16126" max="16126" width="12.5703125" bestFit="1" customWidth="1"/>
    <col min="16127" max="16127" width="11.28515625" bestFit="1" customWidth="1"/>
    <col min="16128" max="16128" width="11.85546875" customWidth="1"/>
    <col min="16129" max="16129" width="12.5703125" bestFit="1" customWidth="1"/>
    <col min="16130" max="16130" width="13.7109375" bestFit="1" customWidth="1"/>
    <col min="16131" max="16131" width="13.28515625" bestFit="1" customWidth="1"/>
    <col min="16132" max="16132" width="22.42578125" customWidth="1"/>
  </cols>
  <sheetData>
    <row r="1" spans="1:42" ht="22.55" customHeight="1" x14ac:dyDescent="0.45">
      <c r="A1" s="119" t="s">
        <v>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2" spans="1:42" ht="15.3" thickBot="1" x14ac:dyDescent="0.3">
      <c r="A2" s="124" t="s">
        <v>1</v>
      </c>
      <c r="B2" s="125"/>
      <c r="C2" s="8">
        <v>44197</v>
      </c>
      <c r="D2" s="8">
        <v>44198</v>
      </c>
      <c r="E2" s="8">
        <v>44199</v>
      </c>
      <c r="F2" s="8">
        <v>44200</v>
      </c>
      <c r="G2" s="8">
        <v>44201</v>
      </c>
      <c r="H2" s="8">
        <v>44202</v>
      </c>
      <c r="I2" s="8">
        <v>44203</v>
      </c>
      <c r="J2" s="8">
        <v>44204</v>
      </c>
      <c r="K2" s="8">
        <v>44205</v>
      </c>
      <c r="L2" s="8">
        <v>44206</v>
      </c>
      <c r="M2" s="8">
        <v>44207</v>
      </c>
      <c r="N2" s="8">
        <v>44208</v>
      </c>
      <c r="O2" s="8">
        <v>44209</v>
      </c>
      <c r="P2" s="8">
        <v>44210</v>
      </c>
      <c r="Q2" s="8">
        <v>44211</v>
      </c>
      <c r="R2" s="8">
        <v>44212</v>
      </c>
      <c r="S2" s="8">
        <v>44213</v>
      </c>
      <c r="T2" s="8">
        <v>44214</v>
      </c>
      <c r="U2" s="8">
        <v>44215</v>
      </c>
      <c r="V2" s="8">
        <v>44216</v>
      </c>
      <c r="W2" s="8">
        <v>44217</v>
      </c>
      <c r="X2" s="8">
        <v>44218</v>
      </c>
      <c r="Y2" s="8">
        <v>44219</v>
      </c>
      <c r="Z2" s="8">
        <v>44220</v>
      </c>
      <c r="AA2" s="8">
        <v>44221</v>
      </c>
      <c r="AB2" s="8">
        <v>44222</v>
      </c>
      <c r="AC2" s="8">
        <v>44223</v>
      </c>
      <c r="AD2" s="8">
        <v>44224</v>
      </c>
      <c r="AE2" s="8">
        <v>44225</v>
      </c>
      <c r="AF2" s="8">
        <v>44226</v>
      </c>
      <c r="AG2" s="8">
        <v>44227</v>
      </c>
      <c r="AH2" s="8">
        <v>44228</v>
      </c>
    </row>
    <row r="3" spans="1:42" s="2" customFormat="1" ht="15.1" customHeight="1" thickBot="1" x14ac:dyDescent="0.3">
      <c r="A3" s="122" t="s">
        <v>0</v>
      </c>
      <c r="B3" s="123"/>
      <c r="C3" s="1" t="s">
        <v>2</v>
      </c>
      <c r="D3" s="9" t="s">
        <v>2</v>
      </c>
      <c r="E3" s="1" t="s">
        <v>2</v>
      </c>
      <c r="F3" s="9" t="s">
        <v>2</v>
      </c>
      <c r="G3" s="1" t="s">
        <v>2</v>
      </c>
      <c r="H3" s="9" t="s">
        <v>2</v>
      </c>
      <c r="I3" s="1" t="s">
        <v>2</v>
      </c>
      <c r="J3" s="9" t="s">
        <v>2</v>
      </c>
      <c r="K3" s="1" t="s">
        <v>2</v>
      </c>
      <c r="L3" s="9" t="s">
        <v>2</v>
      </c>
      <c r="M3" s="1" t="s">
        <v>2</v>
      </c>
      <c r="N3" s="9" t="s">
        <v>2</v>
      </c>
      <c r="O3" s="1" t="s">
        <v>2</v>
      </c>
      <c r="P3" s="9" t="s">
        <v>2</v>
      </c>
      <c r="Q3" s="1" t="s">
        <v>2</v>
      </c>
      <c r="R3" s="9" t="s">
        <v>2</v>
      </c>
      <c r="S3" s="1" t="s">
        <v>2</v>
      </c>
      <c r="T3" s="9" t="s">
        <v>2</v>
      </c>
      <c r="U3" s="1" t="s">
        <v>2</v>
      </c>
      <c r="V3" s="9" t="s">
        <v>2</v>
      </c>
      <c r="W3" s="1" t="s">
        <v>2</v>
      </c>
      <c r="X3" s="9" t="s">
        <v>2</v>
      </c>
      <c r="Y3" s="1" t="s">
        <v>2</v>
      </c>
      <c r="Z3" s="9" t="s">
        <v>2</v>
      </c>
      <c r="AA3" s="1" t="s">
        <v>2</v>
      </c>
      <c r="AB3" s="9" t="s">
        <v>2</v>
      </c>
      <c r="AC3" s="1" t="s">
        <v>2</v>
      </c>
      <c r="AD3" s="9" t="s">
        <v>2</v>
      </c>
      <c r="AE3" s="1" t="s">
        <v>2</v>
      </c>
      <c r="AF3" s="9" t="s">
        <v>2</v>
      </c>
      <c r="AG3" s="1" t="s">
        <v>2</v>
      </c>
      <c r="AH3" s="9" t="s">
        <v>2</v>
      </c>
    </row>
    <row r="4" spans="1:42" ht="15.3" hidden="1" thickBot="1" x14ac:dyDescent="0.3">
      <c r="C4" s="27">
        <f>('[1]SS-1 CON'!AH5)+('[1]SS-1 CON'!F5+'[1]SS-1 CON'!H5+'[1]SS-1 CON'!J5+'[1]SS-1 CON'!L5+'[1]SS-1 CON'!AR5+'[1]SS-1 CON'!AZ5+'[1]SS-1 CON'!CJ5+'[1]SS-1 CON'!CL5+'[1]SS-1 CON'!CN5)/2+('[1]SS-1 CON'!BB5+'[1]SS-1 CON'!T5)/2</f>
        <v>420886.5</v>
      </c>
      <c r="D4" s="25" t="e">
        <f>('[1]SS-3 CON'!#REF!+'[1]SS-3 CON'!#REF!)/2+'[1]SS-3 CON'!#REF!+'[1]SS-3 CON'!#REF!+('[1]SS-3 CON'!#REF!)*(5/9)+('[1]SS-3 CON'!#REF!)/2+('[1]SS-3 CON'!#REF!)/2+'[1]SS-3 CON'!#REF!+('[1]SS-3 CON'!#REF!)*(5/9)+('[1]SS-3 CON'!#REF!)*(5/9)+'[1]SS-3 CON'!#REF!+('[1]SS-3 CON'!#REF!)*(1/9)+('[1]SS-3 CON'!#REF!)*(4/7)+('[1]SS-3 CON'!#REF!)*(4/8)+('[1]SS-3 CON'!#REF!)/2+('[1]SS-3 CON'!#REF!+'[1]SS-3 CON'!#REF!+'[1]SS-3 CON'!#REF!+'[1]SS-3 CON'!#REF!+'[1]SS-3 CON'!#REF!+'[1]SS-3 CON'!#REF!+'[1]SS-3 CON'!#REF!+'[1]SS-3 CON'!#REF!+'[1]SS-3 CON'!#REF!)/2+('[1]SS-3 CON'!#REF!)/2+('[1]SS-3 CON'!#REF!)/2+('[1]SS-3 CON'!#REF!+'[1]SS-3 CON'!#REF!)/2</f>
        <v>#REF!</v>
      </c>
      <c r="E4" s="27" t="e">
        <f>('[1]SS-3 CON'!#REF!+'[1]SS-3 CON'!#REF!)/2+'[1]SS-3 CON'!#REF!+'[1]SS-3 CON'!#REF!+('[1]SS-3 CON'!#REF!)*(4/9)+('[1]SS-3 CON'!#REF!)/2+('[1]SS-3 CON'!#REF!)/2+'[1]SS-3 CON'!#REF!+('[1]SS-3 CON'!#REF!)*(4/9)+('[1]SS-3 CON'!#REF!)*(4/9)+('[1]SS-3 CON'!#REF!)*(8/9)+('[1]SS-3 CON'!#REF!)*(3/7)+('[1]SS-3 CON'!#REF!)*(4/8)+('[1]SS-3 CON'!#REF!)/2+('[1]SS-3 CON'!#REF!+'[1]SS-3 CON'!#REF!+'[1]SS-3 CON'!#REF!+'[1]SS-3 CON'!#REF!+'[1]SS-3 CON'!#REF!+'[1]SS-3 CON'!#REF!+'[1]SS-3 CON'!#REF!+'[1]SS-3 CON'!#REF!+'[1]SS-3 CON'!#REF!)/2+('[1]SS-3 CON'!#REF!)/2+('[1]SS-3 CON'!#REF!)/2+('[1]SS-3 CON'!#REF!+'[1]SS-3 CON'!#REF!)/2</f>
        <v>#REF!</v>
      </c>
      <c r="F4" s="28">
        <f>'[1]SS-2 CON'!B5+'[1]SS-2 CON'!F5+'[1]SS-2 CON'!J5+'[1]SS-2 CON'!AR5+'[1]SS-2 CON'!P5+'[1]SS-2 CON'!Z5+('[1]SS-2 CON'!V5+'[1]SS-2 CON'!AB5+'[1]SS-2 CON'!BF5+'[1]SS-2 CON'!CH5+'[1]SS-2 CON'!CJ5)/2+'[1]SS-2 CON'!BH5+('[1]SS-2 CON'!BJ5)/2</f>
        <v>632578</v>
      </c>
      <c r="G4" s="44">
        <f>'[1]SS-2 CON'!BN5+'[1]SS-2 CON'!BV5+'[1]SS-2 CON'!BZ5+'[1]SS-2 CON'!AJ5+('[1]SS-2 CON'!AN5)+'[1]SS-2 CON'!CD5+('[1]SS-2 CON'!AV5)+'[1]SS-2 CON'!AF5+('[1]SS-2 CON'!V5+'[1]SS-2 CON'!AB5+'[1]SS-2 CON'!BF5+'[1]SS-2 CON'!CH5+'[1]SS-2 CON'!CJ5)/2+'[1]SS-2 CON'!AD5+('[1]SS-2 CON'!BJ5)/2</f>
        <v>1048424</v>
      </c>
      <c r="H4" s="44" t="e">
        <f>'[1]SS-4 CON'!#REF!+'[1]SS-4 CON'!#REF!+'[1]SS-4 CON'!#REF!+'[1]SS-4 CON'!#REF!+('[1]SS-4 CON'!#REF!)/3+'[1]SS-4 CON'!#REF!+('[1]SS-4 CON'!#REF!)*(5/10)+('[1]SS-4 CON'!#REF!+'[1]SS-4 CON'!#REF!+'[1]SS-4 CON'!#REF!+'[1]SS-4 CON'!#REF!+'[1]SS-4 CON'!#REF!)/2+'[1]SS-4 CON'!#REF!+('[1]SS-4 CON'!#REF!)/2</f>
        <v>#REF!</v>
      </c>
      <c r="I4" s="44" t="e">
        <f>'[1]SS-4 CON'!#REF!+'[1]SS-4 CON'!#REF!+'[1]SS-4 CON'!#REF!+'[1]SS-4 CON'!#REF!+('[1]SS-4 CON'!#REF!)*(2/3)+'[1]SS-4 CON'!#REF!+('[1]SS-4 CON'!#REF!)*(5/10)+('[1]SS-4 CON'!#REF!+'[1]SS-4 CON'!#REF!+'[1]SS-4 CON'!#REF!+'[1]SS-4 CON'!#REF!+'[1]SS-4 CON'!#REF!)/2+'[1]SS-4 CON'!#REF!+('[1]SS-4 CON'!#REF!)/2</f>
        <v>#REF!</v>
      </c>
    </row>
    <row r="5" spans="1:42" ht="39.85" customHeight="1" thickBot="1" x14ac:dyDescent="0.3">
      <c r="A5" s="113" t="s">
        <v>25</v>
      </c>
      <c r="B5" s="48" t="s">
        <v>39</v>
      </c>
      <c r="C5" s="94">
        <v>8557134.0317460317</v>
      </c>
      <c r="D5" s="94">
        <v>8578930.8809523806</v>
      </c>
      <c r="E5" s="94">
        <v>8602317.6587301586</v>
      </c>
      <c r="F5" s="95">
        <v>8624058.2698412687</v>
      </c>
      <c r="G5" s="93">
        <v>8649461.5158730149</v>
      </c>
      <c r="H5" s="93">
        <v>8670427.5</v>
      </c>
      <c r="I5" s="93">
        <v>8693863.8571428582</v>
      </c>
      <c r="J5" s="93">
        <v>8717155.9365079366</v>
      </c>
      <c r="K5" s="93">
        <v>8740431.7142857146</v>
      </c>
      <c r="L5" s="93">
        <v>8763158.4047619049</v>
      </c>
      <c r="M5" s="77">
        <v>8786367.1825396828</v>
      </c>
      <c r="N5" s="77">
        <v>8809522.5</v>
      </c>
      <c r="O5" s="77">
        <v>8832316.0952380951</v>
      </c>
      <c r="P5" s="77">
        <v>8855342.9285714291</v>
      </c>
      <c r="Q5" s="77">
        <v>8878677.960317459</v>
      </c>
      <c r="R5" s="75">
        <v>8901439.1984126978</v>
      </c>
      <c r="S5" s="75">
        <v>8924194.6587301586</v>
      </c>
      <c r="T5" s="75">
        <v>8947070</v>
      </c>
      <c r="U5" s="75">
        <v>8970610</v>
      </c>
      <c r="V5" s="77">
        <v>8994126</v>
      </c>
      <c r="W5" s="77">
        <v>9016710</v>
      </c>
      <c r="X5" s="77">
        <v>9042384</v>
      </c>
      <c r="Y5" s="75">
        <v>9066459</v>
      </c>
      <c r="Z5" s="75">
        <v>9086478</v>
      </c>
      <c r="AA5" s="75">
        <v>9109443.4761904757</v>
      </c>
      <c r="AB5" s="75">
        <v>9133215.0238095243</v>
      </c>
      <c r="AC5" s="75">
        <v>9156591.1666666679</v>
      </c>
      <c r="AD5" s="103">
        <v>9178591.9523809515</v>
      </c>
      <c r="AE5" s="75"/>
      <c r="AF5" s="75"/>
      <c r="AG5" s="75"/>
      <c r="AH5" s="75"/>
      <c r="AI5" s="73"/>
      <c r="AJ5" s="73"/>
      <c r="AK5" s="73"/>
      <c r="AL5" s="73"/>
      <c r="AM5" s="73"/>
      <c r="AN5" s="73"/>
      <c r="AO5" s="73"/>
    </row>
    <row r="6" spans="1:42" ht="39.85" customHeight="1" thickBot="1" x14ac:dyDescent="0.3">
      <c r="A6" s="115"/>
      <c r="B6" s="49" t="s">
        <v>40</v>
      </c>
      <c r="C6" s="94">
        <v>11378385.166666668</v>
      </c>
      <c r="D6" s="94">
        <v>11408035.166666668</v>
      </c>
      <c r="E6" s="94">
        <v>11438123.833333332</v>
      </c>
      <c r="F6" s="96">
        <v>11467867.833333332</v>
      </c>
      <c r="G6" s="97">
        <v>11501401.833333332</v>
      </c>
      <c r="H6" s="94">
        <v>11529893.166666668</v>
      </c>
      <c r="I6" s="98">
        <v>11560293.833333332</v>
      </c>
      <c r="J6" s="94">
        <v>11591056</v>
      </c>
      <c r="K6" s="94">
        <v>11620900.5</v>
      </c>
      <c r="L6" s="94">
        <v>11651519</v>
      </c>
      <c r="M6" s="75">
        <v>11682000.666666668</v>
      </c>
      <c r="N6" s="75">
        <v>11712374.333333332</v>
      </c>
      <c r="O6" s="75">
        <v>11743048.833333332</v>
      </c>
      <c r="P6" s="75">
        <v>11772776.833333332</v>
      </c>
      <c r="Q6" s="75">
        <v>11802980.833333332</v>
      </c>
      <c r="R6" s="75">
        <v>11833365.333333332</v>
      </c>
      <c r="S6" s="75">
        <v>11865189.833333332</v>
      </c>
      <c r="T6" s="75">
        <v>11894382</v>
      </c>
      <c r="U6" s="75">
        <v>11924365</v>
      </c>
      <c r="V6" s="77">
        <v>11954557</v>
      </c>
      <c r="W6" s="77">
        <v>11983790</v>
      </c>
      <c r="X6" s="77">
        <v>12014405</v>
      </c>
      <c r="Y6" s="75">
        <v>12040660</v>
      </c>
      <c r="Z6" s="75">
        <v>12069522</v>
      </c>
      <c r="AA6" s="75">
        <v>12099437.5</v>
      </c>
      <c r="AB6" s="77">
        <v>12127270.5</v>
      </c>
      <c r="AC6" s="77">
        <v>12156373.333333332</v>
      </c>
      <c r="AD6" s="77">
        <v>12186625</v>
      </c>
      <c r="AE6" s="77"/>
      <c r="AF6" s="77"/>
      <c r="AG6" s="77"/>
      <c r="AH6" s="75"/>
    </row>
    <row r="7" spans="1:42" s="3" customFormat="1" ht="39.85" customHeight="1" thickBot="1" x14ac:dyDescent="0.3">
      <c r="A7" s="113" t="s">
        <v>28</v>
      </c>
      <c r="B7" s="48" t="s">
        <v>41</v>
      </c>
      <c r="C7" s="94">
        <v>7790682.9682539683</v>
      </c>
      <c r="D7" s="94">
        <v>7807863.1190476194</v>
      </c>
      <c r="E7" s="94">
        <v>7826316.3412698414</v>
      </c>
      <c r="F7" s="96">
        <v>7843733.7301587295</v>
      </c>
      <c r="G7" s="99">
        <v>7863765.4841269841</v>
      </c>
      <c r="H7" s="94">
        <v>7880463.5</v>
      </c>
      <c r="I7" s="98">
        <v>7898728.1428571427</v>
      </c>
      <c r="J7" s="94">
        <v>7916853.0634920634</v>
      </c>
      <c r="K7" s="94">
        <v>7935012.2857142854</v>
      </c>
      <c r="L7" s="94">
        <v>7952731.5952380951</v>
      </c>
      <c r="M7" s="75">
        <v>7970695.8174603172</v>
      </c>
      <c r="N7" s="75">
        <v>7988925.5</v>
      </c>
      <c r="O7" s="75">
        <v>8007371.9047619049</v>
      </c>
      <c r="P7" s="75">
        <v>8025218.0714285709</v>
      </c>
      <c r="Q7" s="75">
        <v>8043750.0396825392</v>
      </c>
      <c r="R7" s="75">
        <v>8061415.8015873022</v>
      </c>
      <c r="S7" s="77">
        <v>8079374.3412698414</v>
      </c>
      <c r="T7" s="77">
        <v>8096976</v>
      </c>
      <c r="U7" s="75">
        <v>8115618</v>
      </c>
      <c r="V7" s="11">
        <v>8133465</v>
      </c>
      <c r="W7" s="11">
        <v>8151578</v>
      </c>
      <c r="X7" s="77">
        <v>8171706</v>
      </c>
      <c r="Y7" s="75">
        <v>8189059</v>
      </c>
      <c r="Z7" s="75">
        <v>8206251</v>
      </c>
      <c r="AA7" s="75">
        <v>8224483.5238095243</v>
      </c>
      <c r="AB7" s="77">
        <v>8242955.9761904757</v>
      </c>
      <c r="AC7" s="77">
        <v>8261579.833333333</v>
      </c>
      <c r="AD7" s="102">
        <v>8278319.0476190476</v>
      </c>
      <c r="AE7" s="77"/>
      <c r="AF7" s="77"/>
      <c r="AG7" s="77"/>
      <c r="AH7" s="75"/>
      <c r="AJ7" s="74"/>
      <c r="AK7" s="74"/>
      <c r="AL7" s="74"/>
      <c r="AM7" s="74"/>
      <c r="AN7" s="74"/>
      <c r="AO7" s="74"/>
      <c r="AP7" s="74"/>
    </row>
    <row r="8" spans="1:42" s="3" customFormat="1" ht="39.85" customHeight="1" thickBot="1" x14ac:dyDescent="0.3">
      <c r="A8" s="115"/>
      <c r="B8" s="49" t="s">
        <v>42</v>
      </c>
      <c r="C8" s="94">
        <v>11223664.833333332</v>
      </c>
      <c r="D8" s="94">
        <v>11253577.833333332</v>
      </c>
      <c r="E8" s="94">
        <v>11284120.166666668</v>
      </c>
      <c r="F8" s="96">
        <v>11314261.166666668</v>
      </c>
      <c r="G8" s="97">
        <v>11347898.166666668</v>
      </c>
      <c r="H8" s="94">
        <v>11376715.833333332</v>
      </c>
      <c r="I8" s="98">
        <v>11407428.166666668</v>
      </c>
      <c r="J8" s="94">
        <v>11438449</v>
      </c>
      <c r="K8" s="94">
        <v>11468354.5</v>
      </c>
      <c r="L8" s="94">
        <v>11498226</v>
      </c>
      <c r="M8" s="75">
        <v>11528286.333333332</v>
      </c>
      <c r="N8" s="75">
        <v>11558055.666666668</v>
      </c>
      <c r="O8" s="75">
        <v>11588181.166666668</v>
      </c>
      <c r="P8" s="75">
        <v>11617689.166666668</v>
      </c>
      <c r="Q8" s="75">
        <v>11647220.166666668</v>
      </c>
      <c r="R8" s="75">
        <v>11677145.666666668</v>
      </c>
      <c r="S8" s="75">
        <v>11708458.166666668</v>
      </c>
      <c r="T8" s="75">
        <v>11736279</v>
      </c>
      <c r="U8" s="75">
        <v>11766933</v>
      </c>
      <c r="V8" s="11">
        <v>11796744</v>
      </c>
      <c r="W8" s="11">
        <v>11826440</v>
      </c>
      <c r="X8" s="77">
        <v>11857405</v>
      </c>
      <c r="Y8" s="75">
        <v>11883981</v>
      </c>
      <c r="Z8" s="75">
        <v>11913369</v>
      </c>
      <c r="AA8" s="75">
        <v>11943693.5</v>
      </c>
      <c r="AB8" s="77">
        <v>11971484.5</v>
      </c>
      <c r="AC8" s="77">
        <v>12000682.666666666</v>
      </c>
      <c r="AD8" s="77">
        <v>12031300</v>
      </c>
      <c r="AE8" s="77"/>
      <c r="AF8" s="77"/>
      <c r="AG8" s="77"/>
      <c r="AH8" s="75"/>
    </row>
    <row r="9" spans="1:42" s="3" customFormat="1" ht="39.85" customHeight="1" thickBot="1" x14ac:dyDescent="0.3">
      <c r="A9" s="113" t="s">
        <v>29</v>
      </c>
      <c r="B9" s="48" t="s">
        <v>43</v>
      </c>
      <c r="C9" s="94">
        <v>3063108.4603174604</v>
      </c>
      <c r="D9" s="94">
        <v>3073976.3492063489</v>
      </c>
      <c r="E9" s="94">
        <v>3095768.3730158731</v>
      </c>
      <c r="F9" s="96">
        <v>3119995.4523809524</v>
      </c>
      <c r="G9" s="97">
        <v>3146510.9444444445</v>
      </c>
      <c r="H9" s="94">
        <v>3166724.7857142854</v>
      </c>
      <c r="I9" s="98">
        <v>3190098.6269841269</v>
      </c>
      <c r="J9" s="94">
        <v>3213849.9682539683</v>
      </c>
      <c r="K9" s="94">
        <v>3237053.5238095238</v>
      </c>
      <c r="L9" s="94">
        <v>3260250.8809523806</v>
      </c>
      <c r="M9" s="75">
        <v>3283324.1269841269</v>
      </c>
      <c r="N9" s="75">
        <v>3305038.8015873013</v>
      </c>
      <c r="O9" s="75">
        <v>3328439.3492063489</v>
      </c>
      <c r="P9" s="75">
        <v>3351338.6825396824</v>
      </c>
      <c r="Q9" s="75">
        <v>3375239.5</v>
      </c>
      <c r="R9" s="75">
        <v>3398118.0555555555</v>
      </c>
      <c r="S9" s="75">
        <v>3422451.8412698414</v>
      </c>
      <c r="T9" s="75">
        <v>3445680</v>
      </c>
      <c r="U9" s="75">
        <v>3469660</v>
      </c>
      <c r="V9" s="11">
        <v>3492395</v>
      </c>
      <c r="W9" s="11">
        <v>3515908</v>
      </c>
      <c r="X9" s="77">
        <v>3539323</v>
      </c>
      <c r="Y9" s="75">
        <v>3562611</v>
      </c>
      <c r="Z9" s="75">
        <v>3585076</v>
      </c>
      <c r="AA9" s="75">
        <v>3607819.9523809524</v>
      </c>
      <c r="AB9" s="77">
        <v>3630985.8412698414</v>
      </c>
      <c r="AC9" s="77">
        <v>3654669.6587301586</v>
      </c>
      <c r="AD9" s="77">
        <v>3678523.6428571427</v>
      </c>
      <c r="AE9" s="77"/>
      <c r="AF9" s="77"/>
      <c r="AG9" s="77"/>
      <c r="AH9" s="75"/>
    </row>
    <row r="10" spans="1:42" s="3" customFormat="1" ht="39.85" customHeight="1" thickBot="1" x14ac:dyDescent="0.3">
      <c r="A10" s="115"/>
      <c r="B10" s="49" t="s">
        <v>44</v>
      </c>
      <c r="C10" s="94">
        <v>4266628.5</v>
      </c>
      <c r="D10" s="94">
        <v>4298845.666666666</v>
      </c>
      <c r="E10" s="94">
        <v>4330212.833333334</v>
      </c>
      <c r="F10" s="96">
        <v>4363981.666666666</v>
      </c>
      <c r="G10" s="97">
        <v>4400456.833333334</v>
      </c>
      <c r="H10" s="94">
        <v>4428562.166666666</v>
      </c>
      <c r="I10" s="98">
        <v>4460281</v>
      </c>
      <c r="J10" s="94">
        <v>4492984.166666666</v>
      </c>
      <c r="K10" s="94">
        <v>4525450.166666666</v>
      </c>
      <c r="L10" s="94">
        <v>4558084</v>
      </c>
      <c r="M10" s="75">
        <v>4589735</v>
      </c>
      <c r="N10" s="75">
        <v>4620543.333333334</v>
      </c>
      <c r="O10" s="75">
        <v>4652616</v>
      </c>
      <c r="P10" s="75">
        <v>4684529.666666666</v>
      </c>
      <c r="Q10" s="75">
        <v>4716501.5</v>
      </c>
      <c r="R10" s="75">
        <v>4748297</v>
      </c>
      <c r="S10" s="75">
        <v>4783108.666666666</v>
      </c>
      <c r="T10" s="75">
        <v>4815483</v>
      </c>
      <c r="U10" s="75">
        <v>4848837</v>
      </c>
      <c r="V10" s="11">
        <v>4881394</v>
      </c>
      <c r="W10" s="11">
        <v>4914279</v>
      </c>
      <c r="X10" s="77">
        <v>4947270</v>
      </c>
      <c r="Y10" s="75">
        <v>4980659</v>
      </c>
      <c r="Z10" s="75">
        <v>5013275</v>
      </c>
      <c r="AA10" s="75">
        <v>5045516.166666666</v>
      </c>
      <c r="AB10" s="77">
        <v>5078824.833333334</v>
      </c>
      <c r="AC10" s="77">
        <v>5112237.333333334</v>
      </c>
      <c r="AD10" s="77">
        <v>5144987.166666666</v>
      </c>
      <c r="AE10" s="77"/>
      <c r="AF10" s="77"/>
      <c r="AG10" s="77"/>
      <c r="AH10" s="75"/>
    </row>
    <row r="11" spans="1:42" s="3" customFormat="1" ht="39.85" customHeight="1" thickBot="1" x14ac:dyDescent="0.3">
      <c r="A11" s="113" t="s">
        <v>30</v>
      </c>
      <c r="B11" s="48" t="s">
        <v>45</v>
      </c>
      <c r="C11" s="94">
        <v>2898809.5396825396</v>
      </c>
      <c r="D11" s="94">
        <v>2921748.6507936507</v>
      </c>
      <c r="E11" s="94">
        <v>2942609.1269841269</v>
      </c>
      <c r="F11" s="96">
        <v>2966469.5476190476</v>
      </c>
      <c r="G11" s="99">
        <v>2992039.5555555555</v>
      </c>
      <c r="H11" s="94">
        <v>3011519.7142857146</v>
      </c>
      <c r="I11" s="98">
        <v>3033966.8730158731</v>
      </c>
      <c r="J11" s="94">
        <v>3057143.5317460317</v>
      </c>
      <c r="K11" s="94">
        <v>3079482.4761904762</v>
      </c>
      <c r="L11" s="94">
        <v>3101955.1190476189</v>
      </c>
      <c r="M11" s="75">
        <v>3123874.8730158731</v>
      </c>
      <c r="N11" s="75">
        <v>3145055.1984126982</v>
      </c>
      <c r="O11" s="75">
        <v>3167207.1507936511</v>
      </c>
      <c r="P11" s="75">
        <v>3189538.3174603176</v>
      </c>
      <c r="Q11" s="75">
        <v>3212191</v>
      </c>
      <c r="R11" s="75">
        <v>3234459.9444444445</v>
      </c>
      <c r="S11" s="75">
        <v>3257706.6587301586</v>
      </c>
      <c r="T11" s="75">
        <v>3280255</v>
      </c>
      <c r="U11" s="75">
        <v>3303004</v>
      </c>
      <c r="V11" s="11">
        <v>3325033</v>
      </c>
      <c r="W11" s="11">
        <v>3347370</v>
      </c>
      <c r="X11" s="77">
        <v>3369640</v>
      </c>
      <c r="Y11" s="75">
        <v>3392218</v>
      </c>
      <c r="Z11" s="75">
        <v>3414422</v>
      </c>
      <c r="AA11" s="75">
        <v>3436212.0476190476</v>
      </c>
      <c r="AB11" s="77">
        <v>3458722.6587301586</v>
      </c>
      <c r="AC11" s="77">
        <v>3480866.3412698414</v>
      </c>
      <c r="AD11" s="77">
        <v>3503844.8571428573</v>
      </c>
      <c r="AE11" s="77"/>
      <c r="AF11" s="77"/>
      <c r="AG11" s="77"/>
      <c r="AH11" s="75"/>
    </row>
    <row r="12" spans="1:42" s="3" customFormat="1" ht="39.85" customHeight="1" thickBot="1" x14ac:dyDescent="0.3">
      <c r="A12" s="115"/>
      <c r="B12" s="49" t="s">
        <v>46</v>
      </c>
      <c r="C12" s="94">
        <v>3823731.5</v>
      </c>
      <c r="D12" s="94">
        <v>3857371.3333333335</v>
      </c>
      <c r="E12" s="94">
        <v>3892587.1666666665</v>
      </c>
      <c r="F12" s="96">
        <v>3929870.3333333335</v>
      </c>
      <c r="G12" s="97">
        <v>3970494.1666666665</v>
      </c>
      <c r="H12" s="94">
        <v>4001469.8333333335</v>
      </c>
      <c r="I12" s="98">
        <v>4036330</v>
      </c>
      <c r="J12" s="94">
        <v>4072355.8333333335</v>
      </c>
      <c r="K12" s="94">
        <v>4108129.8333333335</v>
      </c>
      <c r="L12" s="94">
        <v>4143703</v>
      </c>
      <c r="M12" s="75">
        <v>4177048</v>
      </c>
      <c r="N12" s="75">
        <v>4210044.666666666</v>
      </c>
      <c r="O12" s="75">
        <v>4244412</v>
      </c>
      <c r="P12" s="75">
        <v>4278483.333333334</v>
      </c>
      <c r="Q12" s="75">
        <v>4313139.5</v>
      </c>
      <c r="R12" s="75">
        <v>4347357</v>
      </c>
      <c r="S12" s="77">
        <v>4376080.333333334</v>
      </c>
      <c r="T12" s="75">
        <v>4418775</v>
      </c>
      <c r="U12" s="75">
        <v>4454069</v>
      </c>
      <c r="V12" s="11">
        <v>4488666</v>
      </c>
      <c r="W12" s="11">
        <v>4523383</v>
      </c>
      <c r="X12" s="75">
        <v>4558250</v>
      </c>
      <c r="Y12" s="75">
        <v>4593615</v>
      </c>
      <c r="Z12" s="75">
        <v>4628301</v>
      </c>
      <c r="AA12" s="75">
        <v>4662588.833333334</v>
      </c>
      <c r="AB12" s="77">
        <v>4697517.166666666</v>
      </c>
      <c r="AC12" s="77">
        <v>4732677.666666666</v>
      </c>
      <c r="AD12" s="77">
        <v>4767322.833333334</v>
      </c>
      <c r="AE12" s="77"/>
      <c r="AF12" s="77"/>
      <c r="AG12" s="77"/>
      <c r="AH12" s="75"/>
    </row>
    <row r="13" spans="1:42" s="3" customFormat="1" x14ac:dyDescent="0.25">
      <c r="C13" s="37"/>
      <c r="D13" s="37"/>
      <c r="E13" s="37"/>
      <c r="F13" s="37"/>
      <c r="G13" s="37"/>
      <c r="H13" s="37"/>
      <c r="I13" s="37"/>
      <c r="S13" s="64"/>
      <c r="AG13" s="75"/>
    </row>
    <row r="14" spans="1:42" s="3" customFormat="1" x14ac:dyDescent="0.25">
      <c r="C14" s="37"/>
      <c r="D14" s="37"/>
      <c r="E14" s="37"/>
      <c r="F14" s="37"/>
      <c r="G14" s="37"/>
      <c r="H14" s="37"/>
      <c r="I14" s="37"/>
      <c r="S14" s="64"/>
    </row>
    <row r="15" spans="1:42" s="3" customFormat="1" x14ac:dyDescent="0.25">
      <c r="C15" s="38"/>
      <c r="D15" s="39"/>
      <c r="E15" s="38"/>
      <c r="F15" s="38"/>
      <c r="G15" s="38"/>
      <c r="H15" s="38"/>
      <c r="I15" s="38"/>
      <c r="S15" s="64"/>
    </row>
    <row r="16" spans="1:42" s="3" customFormat="1" x14ac:dyDescent="0.25">
      <c r="C16" s="41"/>
      <c r="D16" s="40"/>
      <c r="E16" s="41"/>
      <c r="F16" s="40"/>
      <c r="G16" s="38"/>
      <c r="H16" s="38"/>
      <c r="I16" s="38"/>
      <c r="J16" s="76"/>
      <c r="K16" s="76"/>
      <c r="L16" s="76"/>
      <c r="M16" s="38"/>
      <c r="N16" s="38"/>
      <c r="S16" s="64"/>
    </row>
    <row r="17" spans="3:19" s="3" customFormat="1" x14ac:dyDescent="0.25">
      <c r="C17" s="41"/>
      <c r="D17" s="40"/>
      <c r="E17" s="41"/>
      <c r="F17" s="40"/>
      <c r="G17" s="40"/>
      <c r="H17" s="40"/>
      <c r="I17" s="40"/>
      <c r="S17" s="64"/>
    </row>
    <row r="18" spans="3:19" x14ac:dyDescent="0.25">
      <c r="C18" s="41"/>
      <c r="D18" s="40"/>
      <c r="E18" s="41"/>
      <c r="F18" s="40"/>
      <c r="G18" s="40"/>
      <c r="H18" s="40"/>
      <c r="I18" s="40"/>
    </row>
    <row r="19" spans="3:19" x14ac:dyDescent="0.25">
      <c r="C19" s="41"/>
      <c r="D19" s="40"/>
      <c r="E19" s="41"/>
      <c r="F19" s="40"/>
      <c r="G19" s="40"/>
      <c r="H19" s="40"/>
      <c r="I19" s="40"/>
    </row>
    <row r="20" spans="3:19" x14ac:dyDescent="0.25">
      <c r="C20" s="41"/>
      <c r="D20" s="40"/>
      <c r="E20" s="41"/>
      <c r="F20" s="40"/>
      <c r="G20" s="40"/>
      <c r="H20" s="40"/>
      <c r="I20" s="40"/>
    </row>
    <row r="21" spans="3:19" x14ac:dyDescent="0.25">
      <c r="C21" s="41"/>
      <c r="D21" s="40"/>
      <c r="E21" s="41"/>
      <c r="F21" s="40"/>
      <c r="G21" s="40"/>
      <c r="H21" s="40"/>
      <c r="I21" s="40"/>
    </row>
    <row r="22" spans="3:19" x14ac:dyDescent="0.25">
      <c r="C22" s="41"/>
      <c r="D22" s="40"/>
      <c r="E22" s="41"/>
      <c r="F22" s="40"/>
      <c r="G22" s="40"/>
      <c r="H22" s="40"/>
      <c r="I22" s="40"/>
    </row>
    <row r="23" spans="3:19" x14ac:dyDescent="0.25">
      <c r="C23" s="41"/>
      <c r="D23" s="40"/>
      <c r="E23" s="41"/>
      <c r="F23" s="40"/>
      <c r="G23" s="40"/>
      <c r="H23" s="40"/>
      <c r="I23" s="40"/>
    </row>
    <row r="24" spans="3:19" x14ac:dyDescent="0.25">
      <c r="C24" s="41"/>
      <c r="D24" s="40"/>
      <c r="E24" s="41"/>
      <c r="F24" s="40"/>
      <c r="G24" s="40"/>
      <c r="H24" s="40"/>
      <c r="I24" s="40"/>
    </row>
    <row r="25" spans="3:19" x14ac:dyDescent="0.25">
      <c r="C25" s="41"/>
      <c r="D25" s="40"/>
      <c r="E25" s="41"/>
      <c r="F25" s="40"/>
      <c r="G25" s="40"/>
      <c r="H25" s="40"/>
      <c r="I25" s="40"/>
    </row>
    <row r="26" spans="3:19" x14ac:dyDescent="0.25">
      <c r="C26" s="41"/>
      <c r="D26" s="40"/>
      <c r="E26" s="41"/>
      <c r="F26" s="40"/>
      <c r="G26" s="40"/>
      <c r="H26" s="40"/>
      <c r="I26" s="40"/>
    </row>
    <row r="27" spans="3:19" x14ac:dyDescent="0.25">
      <c r="C27" s="41"/>
      <c r="D27" s="40"/>
      <c r="E27" s="41"/>
      <c r="F27" s="40"/>
      <c r="G27" s="40"/>
      <c r="H27" s="40"/>
      <c r="I27" s="40"/>
    </row>
    <row r="28" spans="3:19" x14ac:dyDescent="0.25">
      <c r="C28" s="41"/>
      <c r="D28" s="40"/>
      <c r="E28" s="41"/>
      <c r="F28" s="40"/>
      <c r="G28" s="40"/>
      <c r="H28" s="40"/>
      <c r="I28" s="40"/>
    </row>
    <row r="29" spans="3:19" x14ac:dyDescent="0.25">
      <c r="C29" s="41"/>
      <c r="D29" s="40"/>
      <c r="E29" s="41"/>
      <c r="F29" s="40"/>
      <c r="G29" s="40"/>
      <c r="H29" s="40"/>
      <c r="I29" s="40"/>
    </row>
    <row r="30" spans="3:19" x14ac:dyDescent="0.25">
      <c r="C30" s="41"/>
      <c r="D30" s="40"/>
      <c r="E30" s="41"/>
      <c r="F30" s="40"/>
      <c r="G30" s="40"/>
      <c r="H30" s="40"/>
      <c r="I30" s="40"/>
    </row>
    <row r="31" spans="3:19" x14ac:dyDescent="0.25">
      <c r="C31" s="41"/>
      <c r="D31" s="40"/>
      <c r="E31" s="41"/>
      <c r="F31" s="40"/>
      <c r="G31" s="40"/>
      <c r="H31" s="40"/>
      <c r="I31" s="40"/>
    </row>
    <row r="32" spans="3:19" x14ac:dyDescent="0.25">
      <c r="C32" s="41"/>
      <c r="D32" s="40"/>
      <c r="E32" s="41"/>
      <c r="F32" s="40"/>
      <c r="G32" s="40"/>
      <c r="H32" s="40"/>
      <c r="I32" s="40"/>
    </row>
    <row r="33" spans="3:9" x14ac:dyDescent="0.25">
      <c r="C33" s="41"/>
      <c r="D33" s="40"/>
      <c r="E33" s="41"/>
      <c r="F33" s="40"/>
      <c r="G33" s="40"/>
      <c r="H33" s="40"/>
      <c r="I33" s="40"/>
    </row>
    <row r="34" spans="3:9" x14ac:dyDescent="0.25">
      <c r="C34" s="42"/>
      <c r="D34" s="42"/>
      <c r="E34" s="42"/>
      <c r="F34" s="42"/>
      <c r="G34" s="43"/>
      <c r="H34" s="43"/>
      <c r="I34" s="43"/>
    </row>
    <row r="36" spans="3:9" x14ac:dyDescent="0.25">
      <c r="D36" s="5"/>
    </row>
    <row r="37" spans="3:9" x14ac:dyDescent="0.25">
      <c r="D37" s="5"/>
    </row>
    <row r="38" spans="3:9" x14ac:dyDescent="0.25">
      <c r="D38" s="5"/>
    </row>
    <row r="39" spans="3:9" x14ac:dyDescent="0.25">
      <c r="D39" s="5"/>
    </row>
    <row r="40" spans="3:9" x14ac:dyDescent="0.25">
      <c r="D40" s="5"/>
    </row>
  </sheetData>
  <mergeCells count="7">
    <mergeCell ref="A7:A8"/>
    <mergeCell ref="A9:A10"/>
    <mergeCell ref="A11:A12"/>
    <mergeCell ref="A3:B3"/>
    <mergeCell ref="A1:AH1"/>
    <mergeCell ref="A2:B2"/>
    <mergeCell ref="A5:A6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AH42"/>
  <sheetViews>
    <sheetView showGridLines="0" workbookViewId="0">
      <pane xSplit="2" ySplit="4" topLeftCell="T5" activePane="bottomRight" state="frozen"/>
      <selection pane="topRight" activeCell="C1" sqref="C1"/>
      <selection pane="bottomLeft" activeCell="A5" sqref="A5"/>
      <selection pane="bottomRight" activeCell="AC11" sqref="AC11"/>
    </sheetView>
  </sheetViews>
  <sheetFormatPr defaultColWidth="13.7109375" defaultRowHeight="14.55" x14ac:dyDescent="0.25"/>
  <cols>
    <col min="2" max="2" width="28.42578125" customWidth="1"/>
    <col min="3" max="3" width="10.7109375" customWidth="1"/>
    <col min="4" max="8" width="10.7109375" style="17" customWidth="1"/>
    <col min="9" max="11" width="10.7109375" style="3" customWidth="1"/>
    <col min="12" max="24" width="10.7109375" customWidth="1"/>
    <col min="253" max="253" width="9.42578125" customWidth="1"/>
    <col min="254" max="254" width="12.5703125" bestFit="1" customWidth="1"/>
    <col min="255" max="255" width="11.28515625" bestFit="1" customWidth="1"/>
    <col min="256" max="256" width="12.5703125" bestFit="1" customWidth="1"/>
    <col min="257" max="257" width="11.28515625" bestFit="1" customWidth="1"/>
    <col min="258" max="258" width="11.85546875" customWidth="1"/>
    <col min="259" max="259" width="12.5703125" bestFit="1" customWidth="1"/>
    <col min="260" max="260" width="13.7109375" bestFit="1" customWidth="1"/>
    <col min="261" max="261" width="13.28515625" bestFit="1" customWidth="1"/>
    <col min="262" max="262" width="22.42578125" customWidth="1"/>
    <col min="509" max="509" width="9.42578125" customWidth="1"/>
    <col min="510" max="510" width="12.5703125" bestFit="1" customWidth="1"/>
    <col min="511" max="511" width="11.28515625" bestFit="1" customWidth="1"/>
    <col min="512" max="512" width="12.5703125" bestFit="1" customWidth="1"/>
    <col min="513" max="513" width="11.28515625" bestFit="1" customWidth="1"/>
    <col min="514" max="514" width="11.85546875" customWidth="1"/>
    <col min="515" max="515" width="12.5703125" bestFit="1" customWidth="1"/>
    <col min="516" max="516" width="13.7109375" bestFit="1" customWidth="1"/>
    <col min="517" max="517" width="13.28515625" bestFit="1" customWidth="1"/>
    <col min="518" max="518" width="22.42578125" customWidth="1"/>
    <col min="765" max="765" width="9.42578125" customWidth="1"/>
    <col min="766" max="766" width="12.5703125" bestFit="1" customWidth="1"/>
    <col min="767" max="767" width="11.28515625" bestFit="1" customWidth="1"/>
    <col min="768" max="768" width="12.5703125" bestFit="1" customWidth="1"/>
    <col min="769" max="769" width="11.28515625" bestFit="1" customWidth="1"/>
    <col min="770" max="770" width="11.85546875" customWidth="1"/>
    <col min="771" max="771" width="12.5703125" bestFit="1" customWidth="1"/>
    <col min="772" max="772" width="13.7109375" bestFit="1" customWidth="1"/>
    <col min="773" max="773" width="13.28515625" bestFit="1" customWidth="1"/>
    <col min="774" max="774" width="22.42578125" customWidth="1"/>
    <col min="1021" max="1021" width="9.42578125" customWidth="1"/>
    <col min="1022" max="1022" width="12.5703125" bestFit="1" customWidth="1"/>
    <col min="1023" max="1023" width="11.28515625" bestFit="1" customWidth="1"/>
    <col min="1024" max="1024" width="12.5703125" bestFit="1" customWidth="1"/>
    <col min="1025" max="1025" width="11.28515625" bestFit="1" customWidth="1"/>
    <col min="1026" max="1026" width="11.85546875" customWidth="1"/>
    <col min="1027" max="1027" width="12.5703125" bestFit="1" customWidth="1"/>
    <col min="1028" max="1028" width="13.7109375" bestFit="1" customWidth="1"/>
    <col min="1029" max="1029" width="13.28515625" bestFit="1" customWidth="1"/>
    <col min="1030" max="1030" width="22.42578125" customWidth="1"/>
    <col min="1277" max="1277" width="9.42578125" customWidth="1"/>
    <col min="1278" max="1278" width="12.5703125" bestFit="1" customWidth="1"/>
    <col min="1279" max="1279" width="11.28515625" bestFit="1" customWidth="1"/>
    <col min="1280" max="1280" width="12.5703125" bestFit="1" customWidth="1"/>
    <col min="1281" max="1281" width="11.28515625" bestFit="1" customWidth="1"/>
    <col min="1282" max="1282" width="11.85546875" customWidth="1"/>
    <col min="1283" max="1283" width="12.5703125" bestFit="1" customWidth="1"/>
    <col min="1284" max="1284" width="13.7109375" bestFit="1" customWidth="1"/>
    <col min="1285" max="1285" width="13.28515625" bestFit="1" customWidth="1"/>
    <col min="1286" max="1286" width="22.42578125" customWidth="1"/>
    <col min="1533" max="1533" width="9.42578125" customWidth="1"/>
    <col min="1534" max="1534" width="12.5703125" bestFit="1" customWidth="1"/>
    <col min="1535" max="1535" width="11.28515625" bestFit="1" customWidth="1"/>
    <col min="1536" max="1536" width="12.5703125" bestFit="1" customWidth="1"/>
    <col min="1537" max="1537" width="11.28515625" bestFit="1" customWidth="1"/>
    <col min="1538" max="1538" width="11.85546875" customWidth="1"/>
    <col min="1539" max="1539" width="12.5703125" bestFit="1" customWidth="1"/>
    <col min="1540" max="1540" width="13.7109375" bestFit="1" customWidth="1"/>
    <col min="1541" max="1541" width="13.28515625" bestFit="1" customWidth="1"/>
    <col min="1542" max="1542" width="22.42578125" customWidth="1"/>
    <col min="1789" max="1789" width="9.42578125" customWidth="1"/>
    <col min="1790" max="1790" width="12.5703125" bestFit="1" customWidth="1"/>
    <col min="1791" max="1791" width="11.28515625" bestFit="1" customWidth="1"/>
    <col min="1792" max="1792" width="12.5703125" bestFit="1" customWidth="1"/>
    <col min="1793" max="1793" width="11.28515625" bestFit="1" customWidth="1"/>
    <col min="1794" max="1794" width="11.85546875" customWidth="1"/>
    <col min="1795" max="1795" width="12.5703125" bestFit="1" customWidth="1"/>
    <col min="1796" max="1796" width="13.7109375" bestFit="1" customWidth="1"/>
    <col min="1797" max="1797" width="13.28515625" bestFit="1" customWidth="1"/>
    <col min="1798" max="1798" width="22.42578125" customWidth="1"/>
    <col min="2045" max="2045" width="9.42578125" customWidth="1"/>
    <col min="2046" max="2046" width="12.5703125" bestFit="1" customWidth="1"/>
    <col min="2047" max="2047" width="11.28515625" bestFit="1" customWidth="1"/>
    <col min="2048" max="2048" width="12.5703125" bestFit="1" customWidth="1"/>
    <col min="2049" max="2049" width="11.28515625" bestFit="1" customWidth="1"/>
    <col min="2050" max="2050" width="11.85546875" customWidth="1"/>
    <col min="2051" max="2051" width="12.5703125" bestFit="1" customWidth="1"/>
    <col min="2052" max="2052" width="13.7109375" bestFit="1" customWidth="1"/>
    <col min="2053" max="2053" width="13.28515625" bestFit="1" customWidth="1"/>
    <col min="2054" max="2054" width="22.42578125" customWidth="1"/>
    <col min="2301" max="2301" width="9.42578125" customWidth="1"/>
    <col min="2302" max="2302" width="12.5703125" bestFit="1" customWidth="1"/>
    <col min="2303" max="2303" width="11.28515625" bestFit="1" customWidth="1"/>
    <col min="2304" max="2304" width="12.5703125" bestFit="1" customWidth="1"/>
    <col min="2305" max="2305" width="11.28515625" bestFit="1" customWidth="1"/>
    <col min="2306" max="2306" width="11.85546875" customWidth="1"/>
    <col min="2307" max="2307" width="12.5703125" bestFit="1" customWidth="1"/>
    <col min="2308" max="2308" width="13.7109375" bestFit="1" customWidth="1"/>
    <col min="2309" max="2309" width="13.28515625" bestFit="1" customWidth="1"/>
    <col min="2310" max="2310" width="22.42578125" customWidth="1"/>
    <col min="2557" max="2557" width="9.42578125" customWidth="1"/>
    <col min="2558" max="2558" width="12.5703125" bestFit="1" customWidth="1"/>
    <col min="2559" max="2559" width="11.28515625" bestFit="1" customWidth="1"/>
    <col min="2560" max="2560" width="12.5703125" bestFit="1" customWidth="1"/>
    <col min="2561" max="2561" width="11.28515625" bestFit="1" customWidth="1"/>
    <col min="2562" max="2562" width="11.85546875" customWidth="1"/>
    <col min="2563" max="2563" width="12.5703125" bestFit="1" customWidth="1"/>
    <col min="2564" max="2564" width="13.7109375" bestFit="1" customWidth="1"/>
    <col min="2565" max="2565" width="13.28515625" bestFit="1" customWidth="1"/>
    <col min="2566" max="2566" width="22.42578125" customWidth="1"/>
    <col min="2813" max="2813" width="9.42578125" customWidth="1"/>
    <col min="2814" max="2814" width="12.5703125" bestFit="1" customWidth="1"/>
    <col min="2815" max="2815" width="11.28515625" bestFit="1" customWidth="1"/>
    <col min="2816" max="2816" width="12.5703125" bestFit="1" customWidth="1"/>
    <col min="2817" max="2817" width="11.28515625" bestFit="1" customWidth="1"/>
    <col min="2818" max="2818" width="11.85546875" customWidth="1"/>
    <col min="2819" max="2819" width="12.5703125" bestFit="1" customWidth="1"/>
    <col min="2820" max="2820" width="13.7109375" bestFit="1" customWidth="1"/>
    <col min="2821" max="2821" width="13.28515625" bestFit="1" customWidth="1"/>
    <col min="2822" max="2822" width="22.42578125" customWidth="1"/>
    <col min="3069" max="3069" width="9.42578125" customWidth="1"/>
    <col min="3070" max="3070" width="12.5703125" bestFit="1" customWidth="1"/>
    <col min="3071" max="3071" width="11.28515625" bestFit="1" customWidth="1"/>
    <col min="3072" max="3072" width="12.5703125" bestFit="1" customWidth="1"/>
    <col min="3073" max="3073" width="11.28515625" bestFit="1" customWidth="1"/>
    <col min="3074" max="3074" width="11.85546875" customWidth="1"/>
    <col min="3075" max="3075" width="12.5703125" bestFit="1" customWidth="1"/>
    <col min="3076" max="3076" width="13.7109375" bestFit="1" customWidth="1"/>
    <col min="3077" max="3077" width="13.28515625" bestFit="1" customWidth="1"/>
    <col min="3078" max="3078" width="22.42578125" customWidth="1"/>
    <col min="3325" max="3325" width="9.42578125" customWidth="1"/>
    <col min="3326" max="3326" width="12.5703125" bestFit="1" customWidth="1"/>
    <col min="3327" max="3327" width="11.28515625" bestFit="1" customWidth="1"/>
    <col min="3328" max="3328" width="12.5703125" bestFit="1" customWidth="1"/>
    <col min="3329" max="3329" width="11.28515625" bestFit="1" customWidth="1"/>
    <col min="3330" max="3330" width="11.85546875" customWidth="1"/>
    <col min="3331" max="3331" width="12.5703125" bestFit="1" customWidth="1"/>
    <col min="3332" max="3332" width="13.7109375" bestFit="1" customWidth="1"/>
    <col min="3333" max="3333" width="13.28515625" bestFit="1" customWidth="1"/>
    <col min="3334" max="3334" width="22.42578125" customWidth="1"/>
    <col min="3581" max="3581" width="9.42578125" customWidth="1"/>
    <col min="3582" max="3582" width="12.5703125" bestFit="1" customWidth="1"/>
    <col min="3583" max="3583" width="11.28515625" bestFit="1" customWidth="1"/>
    <col min="3584" max="3584" width="12.5703125" bestFit="1" customWidth="1"/>
    <col min="3585" max="3585" width="11.28515625" bestFit="1" customWidth="1"/>
    <col min="3586" max="3586" width="11.85546875" customWidth="1"/>
    <col min="3587" max="3587" width="12.5703125" bestFit="1" customWidth="1"/>
    <col min="3588" max="3588" width="13.7109375" bestFit="1" customWidth="1"/>
    <col min="3589" max="3589" width="13.28515625" bestFit="1" customWidth="1"/>
    <col min="3590" max="3590" width="22.42578125" customWidth="1"/>
    <col min="3837" max="3837" width="9.42578125" customWidth="1"/>
    <col min="3838" max="3838" width="12.5703125" bestFit="1" customWidth="1"/>
    <col min="3839" max="3839" width="11.28515625" bestFit="1" customWidth="1"/>
    <col min="3840" max="3840" width="12.5703125" bestFit="1" customWidth="1"/>
    <col min="3841" max="3841" width="11.28515625" bestFit="1" customWidth="1"/>
    <col min="3842" max="3842" width="11.85546875" customWidth="1"/>
    <col min="3843" max="3843" width="12.5703125" bestFit="1" customWidth="1"/>
    <col min="3844" max="3844" width="13.7109375" bestFit="1" customWidth="1"/>
    <col min="3845" max="3845" width="13.28515625" bestFit="1" customWidth="1"/>
    <col min="3846" max="3846" width="22.42578125" customWidth="1"/>
    <col min="4093" max="4093" width="9.42578125" customWidth="1"/>
    <col min="4094" max="4094" width="12.5703125" bestFit="1" customWidth="1"/>
    <col min="4095" max="4095" width="11.28515625" bestFit="1" customWidth="1"/>
    <col min="4096" max="4096" width="12.5703125" bestFit="1" customWidth="1"/>
    <col min="4097" max="4097" width="11.28515625" bestFit="1" customWidth="1"/>
    <col min="4098" max="4098" width="11.85546875" customWidth="1"/>
    <col min="4099" max="4099" width="12.5703125" bestFit="1" customWidth="1"/>
    <col min="4100" max="4100" width="13.7109375" bestFit="1" customWidth="1"/>
    <col min="4101" max="4101" width="13.28515625" bestFit="1" customWidth="1"/>
    <col min="4102" max="4102" width="22.42578125" customWidth="1"/>
    <col min="4349" max="4349" width="9.42578125" customWidth="1"/>
    <col min="4350" max="4350" width="12.5703125" bestFit="1" customWidth="1"/>
    <col min="4351" max="4351" width="11.28515625" bestFit="1" customWidth="1"/>
    <col min="4352" max="4352" width="12.5703125" bestFit="1" customWidth="1"/>
    <col min="4353" max="4353" width="11.28515625" bestFit="1" customWidth="1"/>
    <col min="4354" max="4354" width="11.85546875" customWidth="1"/>
    <col min="4355" max="4355" width="12.5703125" bestFit="1" customWidth="1"/>
    <col min="4356" max="4356" width="13.7109375" bestFit="1" customWidth="1"/>
    <col min="4357" max="4357" width="13.28515625" bestFit="1" customWidth="1"/>
    <col min="4358" max="4358" width="22.42578125" customWidth="1"/>
    <col min="4605" max="4605" width="9.42578125" customWidth="1"/>
    <col min="4606" max="4606" width="12.5703125" bestFit="1" customWidth="1"/>
    <col min="4607" max="4607" width="11.28515625" bestFit="1" customWidth="1"/>
    <col min="4608" max="4608" width="12.5703125" bestFit="1" customWidth="1"/>
    <col min="4609" max="4609" width="11.28515625" bestFit="1" customWidth="1"/>
    <col min="4610" max="4610" width="11.85546875" customWidth="1"/>
    <col min="4611" max="4611" width="12.5703125" bestFit="1" customWidth="1"/>
    <col min="4612" max="4612" width="13.7109375" bestFit="1" customWidth="1"/>
    <col min="4613" max="4613" width="13.28515625" bestFit="1" customWidth="1"/>
    <col min="4614" max="4614" width="22.42578125" customWidth="1"/>
    <col min="4861" max="4861" width="9.42578125" customWidth="1"/>
    <col min="4862" max="4862" width="12.5703125" bestFit="1" customWidth="1"/>
    <col min="4863" max="4863" width="11.28515625" bestFit="1" customWidth="1"/>
    <col min="4864" max="4864" width="12.5703125" bestFit="1" customWidth="1"/>
    <col min="4865" max="4865" width="11.28515625" bestFit="1" customWidth="1"/>
    <col min="4866" max="4866" width="11.85546875" customWidth="1"/>
    <col min="4867" max="4867" width="12.5703125" bestFit="1" customWidth="1"/>
    <col min="4868" max="4868" width="13.7109375" bestFit="1" customWidth="1"/>
    <col min="4869" max="4869" width="13.28515625" bestFit="1" customWidth="1"/>
    <col min="4870" max="4870" width="22.42578125" customWidth="1"/>
    <col min="5117" max="5117" width="9.42578125" customWidth="1"/>
    <col min="5118" max="5118" width="12.5703125" bestFit="1" customWidth="1"/>
    <col min="5119" max="5119" width="11.28515625" bestFit="1" customWidth="1"/>
    <col min="5120" max="5120" width="12.5703125" bestFit="1" customWidth="1"/>
    <col min="5121" max="5121" width="11.28515625" bestFit="1" customWidth="1"/>
    <col min="5122" max="5122" width="11.85546875" customWidth="1"/>
    <col min="5123" max="5123" width="12.5703125" bestFit="1" customWidth="1"/>
    <col min="5124" max="5124" width="13.7109375" bestFit="1" customWidth="1"/>
    <col min="5125" max="5125" width="13.28515625" bestFit="1" customWidth="1"/>
    <col min="5126" max="5126" width="22.42578125" customWidth="1"/>
    <col min="5373" max="5373" width="9.42578125" customWidth="1"/>
    <col min="5374" max="5374" width="12.5703125" bestFit="1" customWidth="1"/>
    <col min="5375" max="5375" width="11.28515625" bestFit="1" customWidth="1"/>
    <col min="5376" max="5376" width="12.5703125" bestFit="1" customWidth="1"/>
    <col min="5377" max="5377" width="11.28515625" bestFit="1" customWidth="1"/>
    <col min="5378" max="5378" width="11.85546875" customWidth="1"/>
    <col min="5379" max="5379" width="12.5703125" bestFit="1" customWidth="1"/>
    <col min="5380" max="5380" width="13.7109375" bestFit="1" customWidth="1"/>
    <col min="5381" max="5381" width="13.28515625" bestFit="1" customWidth="1"/>
    <col min="5382" max="5382" width="22.42578125" customWidth="1"/>
    <col min="5629" max="5629" width="9.42578125" customWidth="1"/>
    <col min="5630" max="5630" width="12.5703125" bestFit="1" customWidth="1"/>
    <col min="5631" max="5631" width="11.28515625" bestFit="1" customWidth="1"/>
    <col min="5632" max="5632" width="12.5703125" bestFit="1" customWidth="1"/>
    <col min="5633" max="5633" width="11.28515625" bestFit="1" customWidth="1"/>
    <col min="5634" max="5634" width="11.85546875" customWidth="1"/>
    <col min="5635" max="5635" width="12.5703125" bestFit="1" customWidth="1"/>
    <col min="5636" max="5636" width="13.7109375" bestFit="1" customWidth="1"/>
    <col min="5637" max="5637" width="13.28515625" bestFit="1" customWidth="1"/>
    <col min="5638" max="5638" width="22.42578125" customWidth="1"/>
    <col min="5885" max="5885" width="9.42578125" customWidth="1"/>
    <col min="5886" max="5886" width="12.5703125" bestFit="1" customWidth="1"/>
    <col min="5887" max="5887" width="11.28515625" bestFit="1" customWidth="1"/>
    <col min="5888" max="5888" width="12.5703125" bestFit="1" customWidth="1"/>
    <col min="5889" max="5889" width="11.28515625" bestFit="1" customWidth="1"/>
    <col min="5890" max="5890" width="11.85546875" customWidth="1"/>
    <col min="5891" max="5891" width="12.5703125" bestFit="1" customWidth="1"/>
    <col min="5892" max="5892" width="13.7109375" bestFit="1" customWidth="1"/>
    <col min="5893" max="5893" width="13.28515625" bestFit="1" customWidth="1"/>
    <col min="5894" max="5894" width="22.42578125" customWidth="1"/>
    <col min="6141" max="6141" width="9.42578125" customWidth="1"/>
    <col min="6142" max="6142" width="12.5703125" bestFit="1" customWidth="1"/>
    <col min="6143" max="6143" width="11.28515625" bestFit="1" customWidth="1"/>
    <col min="6144" max="6144" width="12.5703125" bestFit="1" customWidth="1"/>
    <col min="6145" max="6145" width="11.28515625" bestFit="1" customWidth="1"/>
    <col min="6146" max="6146" width="11.85546875" customWidth="1"/>
    <col min="6147" max="6147" width="12.5703125" bestFit="1" customWidth="1"/>
    <col min="6148" max="6148" width="13.7109375" bestFit="1" customWidth="1"/>
    <col min="6149" max="6149" width="13.28515625" bestFit="1" customWidth="1"/>
    <col min="6150" max="6150" width="22.42578125" customWidth="1"/>
    <col min="6397" max="6397" width="9.42578125" customWidth="1"/>
    <col min="6398" max="6398" width="12.5703125" bestFit="1" customWidth="1"/>
    <col min="6399" max="6399" width="11.28515625" bestFit="1" customWidth="1"/>
    <col min="6400" max="6400" width="12.5703125" bestFit="1" customWidth="1"/>
    <col min="6401" max="6401" width="11.28515625" bestFit="1" customWidth="1"/>
    <col min="6402" max="6402" width="11.85546875" customWidth="1"/>
    <col min="6403" max="6403" width="12.5703125" bestFit="1" customWidth="1"/>
    <col min="6404" max="6404" width="13.7109375" bestFit="1" customWidth="1"/>
    <col min="6405" max="6405" width="13.28515625" bestFit="1" customWidth="1"/>
    <col min="6406" max="6406" width="22.42578125" customWidth="1"/>
    <col min="6653" max="6653" width="9.42578125" customWidth="1"/>
    <col min="6654" max="6654" width="12.5703125" bestFit="1" customWidth="1"/>
    <col min="6655" max="6655" width="11.28515625" bestFit="1" customWidth="1"/>
    <col min="6656" max="6656" width="12.5703125" bestFit="1" customWidth="1"/>
    <col min="6657" max="6657" width="11.28515625" bestFit="1" customWidth="1"/>
    <col min="6658" max="6658" width="11.85546875" customWidth="1"/>
    <col min="6659" max="6659" width="12.5703125" bestFit="1" customWidth="1"/>
    <col min="6660" max="6660" width="13.7109375" bestFit="1" customWidth="1"/>
    <col min="6661" max="6661" width="13.28515625" bestFit="1" customWidth="1"/>
    <col min="6662" max="6662" width="22.42578125" customWidth="1"/>
    <col min="6909" max="6909" width="9.42578125" customWidth="1"/>
    <col min="6910" max="6910" width="12.5703125" bestFit="1" customWidth="1"/>
    <col min="6911" max="6911" width="11.28515625" bestFit="1" customWidth="1"/>
    <col min="6912" max="6912" width="12.5703125" bestFit="1" customWidth="1"/>
    <col min="6913" max="6913" width="11.28515625" bestFit="1" customWidth="1"/>
    <col min="6914" max="6914" width="11.85546875" customWidth="1"/>
    <col min="6915" max="6915" width="12.5703125" bestFit="1" customWidth="1"/>
    <col min="6916" max="6916" width="13.7109375" bestFit="1" customWidth="1"/>
    <col min="6917" max="6917" width="13.28515625" bestFit="1" customWidth="1"/>
    <col min="6918" max="6918" width="22.42578125" customWidth="1"/>
    <col min="7165" max="7165" width="9.42578125" customWidth="1"/>
    <col min="7166" max="7166" width="12.5703125" bestFit="1" customWidth="1"/>
    <col min="7167" max="7167" width="11.28515625" bestFit="1" customWidth="1"/>
    <col min="7168" max="7168" width="12.5703125" bestFit="1" customWidth="1"/>
    <col min="7169" max="7169" width="11.28515625" bestFit="1" customWidth="1"/>
    <col min="7170" max="7170" width="11.85546875" customWidth="1"/>
    <col min="7171" max="7171" width="12.5703125" bestFit="1" customWidth="1"/>
    <col min="7172" max="7172" width="13.7109375" bestFit="1" customWidth="1"/>
    <col min="7173" max="7173" width="13.28515625" bestFit="1" customWidth="1"/>
    <col min="7174" max="7174" width="22.42578125" customWidth="1"/>
    <col min="7421" max="7421" width="9.42578125" customWidth="1"/>
    <col min="7422" max="7422" width="12.5703125" bestFit="1" customWidth="1"/>
    <col min="7423" max="7423" width="11.28515625" bestFit="1" customWidth="1"/>
    <col min="7424" max="7424" width="12.5703125" bestFit="1" customWidth="1"/>
    <col min="7425" max="7425" width="11.28515625" bestFit="1" customWidth="1"/>
    <col min="7426" max="7426" width="11.85546875" customWidth="1"/>
    <col min="7427" max="7427" width="12.5703125" bestFit="1" customWidth="1"/>
    <col min="7428" max="7428" width="13.7109375" bestFit="1" customWidth="1"/>
    <col min="7429" max="7429" width="13.28515625" bestFit="1" customWidth="1"/>
    <col min="7430" max="7430" width="22.42578125" customWidth="1"/>
    <col min="7677" max="7677" width="9.42578125" customWidth="1"/>
    <col min="7678" max="7678" width="12.5703125" bestFit="1" customWidth="1"/>
    <col min="7679" max="7679" width="11.28515625" bestFit="1" customWidth="1"/>
    <col min="7680" max="7680" width="12.5703125" bestFit="1" customWidth="1"/>
    <col min="7681" max="7681" width="11.28515625" bestFit="1" customWidth="1"/>
    <col min="7682" max="7682" width="11.85546875" customWidth="1"/>
    <col min="7683" max="7683" width="12.5703125" bestFit="1" customWidth="1"/>
    <col min="7684" max="7684" width="13.7109375" bestFit="1" customWidth="1"/>
    <col min="7685" max="7685" width="13.28515625" bestFit="1" customWidth="1"/>
    <col min="7686" max="7686" width="22.42578125" customWidth="1"/>
    <col min="7933" max="7933" width="9.42578125" customWidth="1"/>
    <col min="7934" max="7934" width="12.5703125" bestFit="1" customWidth="1"/>
    <col min="7935" max="7935" width="11.28515625" bestFit="1" customWidth="1"/>
    <col min="7936" max="7936" width="12.5703125" bestFit="1" customWidth="1"/>
    <col min="7937" max="7937" width="11.28515625" bestFit="1" customWidth="1"/>
    <col min="7938" max="7938" width="11.85546875" customWidth="1"/>
    <col min="7939" max="7939" width="12.5703125" bestFit="1" customWidth="1"/>
    <col min="7940" max="7940" width="13.7109375" bestFit="1" customWidth="1"/>
    <col min="7941" max="7941" width="13.28515625" bestFit="1" customWidth="1"/>
    <col min="7942" max="7942" width="22.42578125" customWidth="1"/>
    <col min="8189" max="8189" width="9.42578125" customWidth="1"/>
    <col min="8190" max="8190" width="12.5703125" bestFit="1" customWidth="1"/>
    <col min="8191" max="8191" width="11.28515625" bestFit="1" customWidth="1"/>
    <col min="8192" max="8192" width="12.5703125" bestFit="1" customWidth="1"/>
    <col min="8193" max="8193" width="11.28515625" bestFit="1" customWidth="1"/>
    <col min="8194" max="8194" width="11.85546875" customWidth="1"/>
    <col min="8195" max="8195" width="12.5703125" bestFit="1" customWidth="1"/>
    <col min="8196" max="8196" width="13.7109375" bestFit="1" customWidth="1"/>
    <col min="8197" max="8197" width="13.28515625" bestFit="1" customWidth="1"/>
    <col min="8198" max="8198" width="22.42578125" customWidth="1"/>
    <col min="8445" max="8445" width="9.42578125" customWidth="1"/>
    <col min="8446" max="8446" width="12.5703125" bestFit="1" customWidth="1"/>
    <col min="8447" max="8447" width="11.28515625" bestFit="1" customWidth="1"/>
    <col min="8448" max="8448" width="12.5703125" bestFit="1" customWidth="1"/>
    <col min="8449" max="8449" width="11.28515625" bestFit="1" customWidth="1"/>
    <col min="8450" max="8450" width="11.85546875" customWidth="1"/>
    <col min="8451" max="8451" width="12.5703125" bestFit="1" customWidth="1"/>
    <col min="8452" max="8452" width="13.7109375" bestFit="1" customWidth="1"/>
    <col min="8453" max="8453" width="13.28515625" bestFit="1" customWidth="1"/>
    <col min="8454" max="8454" width="22.42578125" customWidth="1"/>
    <col min="8701" max="8701" width="9.42578125" customWidth="1"/>
    <col min="8702" max="8702" width="12.5703125" bestFit="1" customWidth="1"/>
    <col min="8703" max="8703" width="11.28515625" bestFit="1" customWidth="1"/>
    <col min="8704" max="8704" width="12.5703125" bestFit="1" customWidth="1"/>
    <col min="8705" max="8705" width="11.28515625" bestFit="1" customWidth="1"/>
    <col min="8706" max="8706" width="11.85546875" customWidth="1"/>
    <col min="8707" max="8707" width="12.5703125" bestFit="1" customWidth="1"/>
    <col min="8708" max="8708" width="13.7109375" bestFit="1" customWidth="1"/>
    <col min="8709" max="8709" width="13.28515625" bestFit="1" customWidth="1"/>
    <col min="8710" max="8710" width="22.42578125" customWidth="1"/>
    <col min="8957" max="8957" width="9.42578125" customWidth="1"/>
    <col min="8958" max="8958" width="12.5703125" bestFit="1" customWidth="1"/>
    <col min="8959" max="8959" width="11.28515625" bestFit="1" customWidth="1"/>
    <col min="8960" max="8960" width="12.5703125" bestFit="1" customWidth="1"/>
    <col min="8961" max="8961" width="11.28515625" bestFit="1" customWidth="1"/>
    <col min="8962" max="8962" width="11.85546875" customWidth="1"/>
    <col min="8963" max="8963" width="12.5703125" bestFit="1" customWidth="1"/>
    <col min="8964" max="8964" width="13.7109375" bestFit="1" customWidth="1"/>
    <col min="8965" max="8965" width="13.28515625" bestFit="1" customWidth="1"/>
    <col min="8966" max="8966" width="22.42578125" customWidth="1"/>
    <col min="9213" max="9213" width="9.42578125" customWidth="1"/>
    <col min="9214" max="9214" width="12.5703125" bestFit="1" customWidth="1"/>
    <col min="9215" max="9215" width="11.28515625" bestFit="1" customWidth="1"/>
    <col min="9216" max="9216" width="12.5703125" bestFit="1" customWidth="1"/>
    <col min="9217" max="9217" width="11.28515625" bestFit="1" customWidth="1"/>
    <col min="9218" max="9218" width="11.85546875" customWidth="1"/>
    <col min="9219" max="9219" width="12.5703125" bestFit="1" customWidth="1"/>
    <col min="9220" max="9220" width="13.7109375" bestFit="1" customWidth="1"/>
    <col min="9221" max="9221" width="13.28515625" bestFit="1" customWidth="1"/>
    <col min="9222" max="9222" width="22.42578125" customWidth="1"/>
    <col min="9469" max="9469" width="9.42578125" customWidth="1"/>
    <col min="9470" max="9470" width="12.5703125" bestFit="1" customWidth="1"/>
    <col min="9471" max="9471" width="11.28515625" bestFit="1" customWidth="1"/>
    <col min="9472" max="9472" width="12.5703125" bestFit="1" customWidth="1"/>
    <col min="9473" max="9473" width="11.28515625" bestFit="1" customWidth="1"/>
    <col min="9474" max="9474" width="11.85546875" customWidth="1"/>
    <col min="9475" max="9475" width="12.5703125" bestFit="1" customWidth="1"/>
    <col min="9476" max="9476" width="13.7109375" bestFit="1" customWidth="1"/>
    <col min="9477" max="9477" width="13.28515625" bestFit="1" customWidth="1"/>
    <col min="9478" max="9478" width="22.42578125" customWidth="1"/>
    <col min="9725" max="9725" width="9.42578125" customWidth="1"/>
    <col min="9726" max="9726" width="12.5703125" bestFit="1" customWidth="1"/>
    <col min="9727" max="9727" width="11.28515625" bestFit="1" customWidth="1"/>
    <col min="9728" max="9728" width="12.5703125" bestFit="1" customWidth="1"/>
    <col min="9729" max="9729" width="11.28515625" bestFit="1" customWidth="1"/>
    <col min="9730" max="9730" width="11.85546875" customWidth="1"/>
    <col min="9731" max="9731" width="12.5703125" bestFit="1" customWidth="1"/>
    <col min="9732" max="9732" width="13.7109375" bestFit="1" customWidth="1"/>
    <col min="9733" max="9733" width="13.28515625" bestFit="1" customWidth="1"/>
    <col min="9734" max="9734" width="22.42578125" customWidth="1"/>
    <col min="9981" max="9981" width="9.42578125" customWidth="1"/>
    <col min="9982" max="9982" width="12.5703125" bestFit="1" customWidth="1"/>
    <col min="9983" max="9983" width="11.28515625" bestFit="1" customWidth="1"/>
    <col min="9984" max="9984" width="12.5703125" bestFit="1" customWidth="1"/>
    <col min="9985" max="9985" width="11.28515625" bestFit="1" customWidth="1"/>
    <col min="9986" max="9986" width="11.85546875" customWidth="1"/>
    <col min="9987" max="9987" width="12.5703125" bestFit="1" customWidth="1"/>
    <col min="9988" max="9988" width="13.7109375" bestFit="1" customWidth="1"/>
    <col min="9989" max="9989" width="13.28515625" bestFit="1" customWidth="1"/>
    <col min="9990" max="9990" width="22.42578125" customWidth="1"/>
    <col min="10237" max="10237" width="9.42578125" customWidth="1"/>
    <col min="10238" max="10238" width="12.5703125" bestFit="1" customWidth="1"/>
    <col min="10239" max="10239" width="11.28515625" bestFit="1" customWidth="1"/>
    <col min="10240" max="10240" width="12.5703125" bestFit="1" customWidth="1"/>
    <col min="10241" max="10241" width="11.28515625" bestFit="1" customWidth="1"/>
    <col min="10242" max="10242" width="11.85546875" customWidth="1"/>
    <col min="10243" max="10243" width="12.5703125" bestFit="1" customWidth="1"/>
    <col min="10244" max="10244" width="13.7109375" bestFit="1" customWidth="1"/>
    <col min="10245" max="10245" width="13.28515625" bestFit="1" customWidth="1"/>
    <col min="10246" max="10246" width="22.42578125" customWidth="1"/>
    <col min="10493" max="10493" width="9.42578125" customWidth="1"/>
    <col min="10494" max="10494" width="12.5703125" bestFit="1" customWidth="1"/>
    <col min="10495" max="10495" width="11.28515625" bestFit="1" customWidth="1"/>
    <col min="10496" max="10496" width="12.5703125" bestFit="1" customWidth="1"/>
    <col min="10497" max="10497" width="11.28515625" bestFit="1" customWidth="1"/>
    <col min="10498" max="10498" width="11.85546875" customWidth="1"/>
    <col min="10499" max="10499" width="12.5703125" bestFit="1" customWidth="1"/>
    <col min="10500" max="10500" width="13.7109375" bestFit="1" customWidth="1"/>
    <col min="10501" max="10501" width="13.28515625" bestFit="1" customWidth="1"/>
    <col min="10502" max="10502" width="22.42578125" customWidth="1"/>
    <col min="10749" max="10749" width="9.42578125" customWidth="1"/>
    <col min="10750" max="10750" width="12.5703125" bestFit="1" customWidth="1"/>
    <col min="10751" max="10751" width="11.28515625" bestFit="1" customWidth="1"/>
    <col min="10752" max="10752" width="12.5703125" bestFit="1" customWidth="1"/>
    <col min="10753" max="10753" width="11.28515625" bestFit="1" customWidth="1"/>
    <col min="10754" max="10754" width="11.85546875" customWidth="1"/>
    <col min="10755" max="10755" width="12.5703125" bestFit="1" customWidth="1"/>
    <col min="10756" max="10756" width="13.7109375" bestFit="1" customWidth="1"/>
    <col min="10757" max="10757" width="13.28515625" bestFit="1" customWidth="1"/>
    <col min="10758" max="10758" width="22.42578125" customWidth="1"/>
    <col min="11005" max="11005" width="9.42578125" customWidth="1"/>
    <col min="11006" max="11006" width="12.5703125" bestFit="1" customWidth="1"/>
    <col min="11007" max="11007" width="11.28515625" bestFit="1" customWidth="1"/>
    <col min="11008" max="11008" width="12.5703125" bestFit="1" customWidth="1"/>
    <col min="11009" max="11009" width="11.28515625" bestFit="1" customWidth="1"/>
    <col min="11010" max="11010" width="11.85546875" customWidth="1"/>
    <col min="11011" max="11011" width="12.5703125" bestFit="1" customWidth="1"/>
    <col min="11012" max="11012" width="13.7109375" bestFit="1" customWidth="1"/>
    <col min="11013" max="11013" width="13.28515625" bestFit="1" customWidth="1"/>
    <col min="11014" max="11014" width="22.42578125" customWidth="1"/>
    <col min="11261" max="11261" width="9.42578125" customWidth="1"/>
    <col min="11262" max="11262" width="12.5703125" bestFit="1" customWidth="1"/>
    <col min="11263" max="11263" width="11.28515625" bestFit="1" customWidth="1"/>
    <col min="11264" max="11264" width="12.5703125" bestFit="1" customWidth="1"/>
    <col min="11265" max="11265" width="11.28515625" bestFit="1" customWidth="1"/>
    <col min="11266" max="11266" width="11.85546875" customWidth="1"/>
    <col min="11267" max="11267" width="12.5703125" bestFit="1" customWidth="1"/>
    <col min="11268" max="11268" width="13.7109375" bestFit="1" customWidth="1"/>
    <col min="11269" max="11269" width="13.28515625" bestFit="1" customWidth="1"/>
    <col min="11270" max="11270" width="22.42578125" customWidth="1"/>
    <col min="11517" max="11517" width="9.42578125" customWidth="1"/>
    <col min="11518" max="11518" width="12.5703125" bestFit="1" customWidth="1"/>
    <col min="11519" max="11519" width="11.28515625" bestFit="1" customWidth="1"/>
    <col min="11520" max="11520" width="12.5703125" bestFit="1" customWidth="1"/>
    <col min="11521" max="11521" width="11.28515625" bestFit="1" customWidth="1"/>
    <col min="11522" max="11522" width="11.85546875" customWidth="1"/>
    <col min="11523" max="11523" width="12.5703125" bestFit="1" customWidth="1"/>
    <col min="11524" max="11524" width="13.7109375" bestFit="1" customWidth="1"/>
    <col min="11525" max="11525" width="13.28515625" bestFit="1" customWidth="1"/>
    <col min="11526" max="11526" width="22.42578125" customWidth="1"/>
    <col min="11773" max="11773" width="9.42578125" customWidth="1"/>
    <col min="11774" max="11774" width="12.5703125" bestFit="1" customWidth="1"/>
    <col min="11775" max="11775" width="11.28515625" bestFit="1" customWidth="1"/>
    <col min="11776" max="11776" width="12.5703125" bestFit="1" customWidth="1"/>
    <col min="11777" max="11777" width="11.28515625" bestFit="1" customWidth="1"/>
    <col min="11778" max="11778" width="11.85546875" customWidth="1"/>
    <col min="11779" max="11779" width="12.5703125" bestFit="1" customWidth="1"/>
    <col min="11780" max="11780" width="13.7109375" bestFit="1" customWidth="1"/>
    <col min="11781" max="11781" width="13.28515625" bestFit="1" customWidth="1"/>
    <col min="11782" max="11782" width="22.42578125" customWidth="1"/>
    <col min="12029" max="12029" width="9.42578125" customWidth="1"/>
    <col min="12030" max="12030" width="12.5703125" bestFit="1" customWidth="1"/>
    <col min="12031" max="12031" width="11.28515625" bestFit="1" customWidth="1"/>
    <col min="12032" max="12032" width="12.5703125" bestFit="1" customWidth="1"/>
    <col min="12033" max="12033" width="11.28515625" bestFit="1" customWidth="1"/>
    <col min="12034" max="12034" width="11.85546875" customWidth="1"/>
    <col min="12035" max="12035" width="12.5703125" bestFit="1" customWidth="1"/>
    <col min="12036" max="12036" width="13.7109375" bestFit="1" customWidth="1"/>
    <col min="12037" max="12037" width="13.28515625" bestFit="1" customWidth="1"/>
    <col min="12038" max="12038" width="22.42578125" customWidth="1"/>
    <col min="12285" max="12285" width="9.42578125" customWidth="1"/>
    <col min="12286" max="12286" width="12.5703125" bestFit="1" customWidth="1"/>
    <col min="12287" max="12287" width="11.28515625" bestFit="1" customWidth="1"/>
    <col min="12288" max="12288" width="12.5703125" bestFit="1" customWidth="1"/>
    <col min="12289" max="12289" width="11.28515625" bestFit="1" customWidth="1"/>
    <col min="12290" max="12290" width="11.85546875" customWidth="1"/>
    <col min="12291" max="12291" width="12.5703125" bestFit="1" customWidth="1"/>
    <col min="12292" max="12292" width="13.7109375" bestFit="1" customWidth="1"/>
    <col min="12293" max="12293" width="13.28515625" bestFit="1" customWidth="1"/>
    <col min="12294" max="12294" width="22.42578125" customWidth="1"/>
    <col min="12541" max="12541" width="9.42578125" customWidth="1"/>
    <col min="12542" max="12542" width="12.5703125" bestFit="1" customWidth="1"/>
    <col min="12543" max="12543" width="11.28515625" bestFit="1" customWidth="1"/>
    <col min="12544" max="12544" width="12.5703125" bestFit="1" customWidth="1"/>
    <col min="12545" max="12545" width="11.28515625" bestFit="1" customWidth="1"/>
    <col min="12546" max="12546" width="11.85546875" customWidth="1"/>
    <col min="12547" max="12547" width="12.5703125" bestFit="1" customWidth="1"/>
    <col min="12548" max="12548" width="13.7109375" bestFit="1" customWidth="1"/>
    <col min="12549" max="12549" width="13.28515625" bestFit="1" customWidth="1"/>
    <col min="12550" max="12550" width="22.42578125" customWidth="1"/>
    <col min="12797" max="12797" width="9.42578125" customWidth="1"/>
    <col min="12798" max="12798" width="12.5703125" bestFit="1" customWidth="1"/>
    <col min="12799" max="12799" width="11.28515625" bestFit="1" customWidth="1"/>
    <col min="12800" max="12800" width="12.5703125" bestFit="1" customWidth="1"/>
    <col min="12801" max="12801" width="11.28515625" bestFit="1" customWidth="1"/>
    <col min="12802" max="12802" width="11.85546875" customWidth="1"/>
    <col min="12803" max="12803" width="12.5703125" bestFit="1" customWidth="1"/>
    <col min="12804" max="12804" width="13.7109375" bestFit="1" customWidth="1"/>
    <col min="12805" max="12805" width="13.28515625" bestFit="1" customWidth="1"/>
    <col min="12806" max="12806" width="22.42578125" customWidth="1"/>
    <col min="13053" max="13053" width="9.42578125" customWidth="1"/>
    <col min="13054" max="13054" width="12.5703125" bestFit="1" customWidth="1"/>
    <col min="13055" max="13055" width="11.28515625" bestFit="1" customWidth="1"/>
    <col min="13056" max="13056" width="12.5703125" bestFit="1" customWidth="1"/>
    <col min="13057" max="13057" width="11.28515625" bestFit="1" customWidth="1"/>
    <col min="13058" max="13058" width="11.85546875" customWidth="1"/>
    <col min="13059" max="13059" width="12.5703125" bestFit="1" customWidth="1"/>
    <col min="13060" max="13060" width="13.7109375" bestFit="1" customWidth="1"/>
    <col min="13061" max="13061" width="13.28515625" bestFit="1" customWidth="1"/>
    <col min="13062" max="13062" width="22.42578125" customWidth="1"/>
    <col min="13309" max="13309" width="9.42578125" customWidth="1"/>
    <col min="13310" max="13310" width="12.5703125" bestFit="1" customWidth="1"/>
    <col min="13311" max="13311" width="11.28515625" bestFit="1" customWidth="1"/>
    <col min="13312" max="13312" width="12.5703125" bestFit="1" customWidth="1"/>
    <col min="13313" max="13313" width="11.28515625" bestFit="1" customWidth="1"/>
    <col min="13314" max="13314" width="11.85546875" customWidth="1"/>
    <col min="13315" max="13315" width="12.5703125" bestFit="1" customWidth="1"/>
    <col min="13316" max="13316" width="13.7109375" bestFit="1" customWidth="1"/>
    <col min="13317" max="13317" width="13.28515625" bestFit="1" customWidth="1"/>
    <col min="13318" max="13318" width="22.42578125" customWidth="1"/>
    <col min="13565" max="13565" width="9.42578125" customWidth="1"/>
    <col min="13566" max="13566" width="12.5703125" bestFit="1" customWidth="1"/>
    <col min="13567" max="13567" width="11.28515625" bestFit="1" customWidth="1"/>
    <col min="13568" max="13568" width="12.5703125" bestFit="1" customWidth="1"/>
    <col min="13569" max="13569" width="11.28515625" bestFit="1" customWidth="1"/>
    <col min="13570" max="13570" width="11.85546875" customWidth="1"/>
    <col min="13571" max="13571" width="12.5703125" bestFit="1" customWidth="1"/>
    <col min="13572" max="13572" width="13.7109375" bestFit="1" customWidth="1"/>
    <col min="13573" max="13573" width="13.28515625" bestFit="1" customWidth="1"/>
    <col min="13574" max="13574" width="22.42578125" customWidth="1"/>
    <col min="13821" max="13821" width="9.42578125" customWidth="1"/>
    <col min="13822" max="13822" width="12.5703125" bestFit="1" customWidth="1"/>
    <col min="13823" max="13823" width="11.28515625" bestFit="1" customWidth="1"/>
    <col min="13824" max="13824" width="12.5703125" bestFit="1" customWidth="1"/>
    <col min="13825" max="13825" width="11.28515625" bestFit="1" customWidth="1"/>
    <col min="13826" max="13826" width="11.85546875" customWidth="1"/>
    <col min="13827" max="13827" width="12.5703125" bestFit="1" customWidth="1"/>
    <col min="13828" max="13828" width="13.7109375" bestFit="1" customWidth="1"/>
    <col min="13829" max="13829" width="13.28515625" bestFit="1" customWidth="1"/>
    <col min="13830" max="13830" width="22.42578125" customWidth="1"/>
    <col min="14077" max="14077" width="9.42578125" customWidth="1"/>
    <col min="14078" max="14078" width="12.5703125" bestFit="1" customWidth="1"/>
    <col min="14079" max="14079" width="11.28515625" bestFit="1" customWidth="1"/>
    <col min="14080" max="14080" width="12.5703125" bestFit="1" customWidth="1"/>
    <col min="14081" max="14081" width="11.28515625" bestFit="1" customWidth="1"/>
    <col min="14082" max="14082" width="11.85546875" customWidth="1"/>
    <col min="14083" max="14083" width="12.5703125" bestFit="1" customWidth="1"/>
    <col min="14084" max="14084" width="13.7109375" bestFit="1" customWidth="1"/>
    <col min="14085" max="14085" width="13.28515625" bestFit="1" customWidth="1"/>
    <col min="14086" max="14086" width="22.42578125" customWidth="1"/>
    <col min="14333" max="14333" width="9.42578125" customWidth="1"/>
    <col min="14334" max="14334" width="12.5703125" bestFit="1" customWidth="1"/>
    <col min="14335" max="14335" width="11.28515625" bestFit="1" customWidth="1"/>
    <col min="14336" max="14336" width="12.5703125" bestFit="1" customWidth="1"/>
    <col min="14337" max="14337" width="11.28515625" bestFit="1" customWidth="1"/>
    <col min="14338" max="14338" width="11.85546875" customWidth="1"/>
    <col min="14339" max="14339" width="12.5703125" bestFit="1" customWidth="1"/>
    <col min="14340" max="14340" width="13.7109375" bestFit="1" customWidth="1"/>
    <col min="14341" max="14341" width="13.28515625" bestFit="1" customWidth="1"/>
    <col min="14342" max="14342" width="22.42578125" customWidth="1"/>
    <col min="14589" max="14589" width="9.42578125" customWidth="1"/>
    <col min="14590" max="14590" width="12.5703125" bestFit="1" customWidth="1"/>
    <col min="14591" max="14591" width="11.28515625" bestFit="1" customWidth="1"/>
    <col min="14592" max="14592" width="12.5703125" bestFit="1" customWidth="1"/>
    <col min="14593" max="14593" width="11.28515625" bestFit="1" customWidth="1"/>
    <col min="14594" max="14594" width="11.85546875" customWidth="1"/>
    <col min="14595" max="14595" width="12.5703125" bestFit="1" customWidth="1"/>
    <col min="14596" max="14596" width="13.7109375" bestFit="1" customWidth="1"/>
    <col min="14597" max="14597" width="13.28515625" bestFit="1" customWidth="1"/>
    <col min="14598" max="14598" width="22.42578125" customWidth="1"/>
    <col min="14845" max="14845" width="9.42578125" customWidth="1"/>
    <col min="14846" max="14846" width="12.5703125" bestFit="1" customWidth="1"/>
    <col min="14847" max="14847" width="11.28515625" bestFit="1" customWidth="1"/>
    <col min="14848" max="14848" width="12.5703125" bestFit="1" customWidth="1"/>
    <col min="14849" max="14849" width="11.28515625" bestFit="1" customWidth="1"/>
    <col min="14850" max="14850" width="11.85546875" customWidth="1"/>
    <col min="14851" max="14851" width="12.5703125" bestFit="1" customWidth="1"/>
    <col min="14852" max="14852" width="13.7109375" bestFit="1" customWidth="1"/>
    <col min="14853" max="14853" width="13.28515625" bestFit="1" customWidth="1"/>
    <col min="14854" max="14854" width="22.42578125" customWidth="1"/>
    <col min="15101" max="15101" width="9.42578125" customWidth="1"/>
    <col min="15102" max="15102" width="12.5703125" bestFit="1" customWidth="1"/>
    <col min="15103" max="15103" width="11.28515625" bestFit="1" customWidth="1"/>
    <col min="15104" max="15104" width="12.5703125" bestFit="1" customWidth="1"/>
    <col min="15105" max="15105" width="11.28515625" bestFit="1" customWidth="1"/>
    <col min="15106" max="15106" width="11.85546875" customWidth="1"/>
    <col min="15107" max="15107" width="12.5703125" bestFit="1" customWidth="1"/>
    <col min="15108" max="15108" width="13.7109375" bestFit="1" customWidth="1"/>
    <col min="15109" max="15109" width="13.28515625" bestFit="1" customWidth="1"/>
    <col min="15110" max="15110" width="22.42578125" customWidth="1"/>
    <col min="15357" max="15357" width="9.42578125" customWidth="1"/>
    <col min="15358" max="15358" width="12.5703125" bestFit="1" customWidth="1"/>
    <col min="15359" max="15359" width="11.28515625" bestFit="1" customWidth="1"/>
    <col min="15360" max="15360" width="12.5703125" bestFit="1" customWidth="1"/>
    <col min="15361" max="15361" width="11.28515625" bestFit="1" customWidth="1"/>
    <col min="15362" max="15362" width="11.85546875" customWidth="1"/>
    <col min="15363" max="15363" width="12.5703125" bestFit="1" customWidth="1"/>
    <col min="15364" max="15364" width="13.7109375" bestFit="1" customWidth="1"/>
    <col min="15365" max="15365" width="13.28515625" bestFit="1" customWidth="1"/>
    <col min="15366" max="15366" width="22.42578125" customWidth="1"/>
    <col min="15613" max="15613" width="9.42578125" customWidth="1"/>
    <col min="15614" max="15614" width="12.5703125" bestFit="1" customWidth="1"/>
    <col min="15615" max="15615" width="11.28515625" bestFit="1" customWidth="1"/>
    <col min="15616" max="15616" width="12.5703125" bestFit="1" customWidth="1"/>
    <col min="15617" max="15617" width="11.28515625" bestFit="1" customWidth="1"/>
    <col min="15618" max="15618" width="11.85546875" customWidth="1"/>
    <col min="15619" max="15619" width="12.5703125" bestFit="1" customWidth="1"/>
    <col min="15620" max="15620" width="13.7109375" bestFit="1" customWidth="1"/>
    <col min="15621" max="15621" width="13.28515625" bestFit="1" customWidth="1"/>
    <col min="15622" max="15622" width="22.42578125" customWidth="1"/>
    <col min="15869" max="15869" width="9.42578125" customWidth="1"/>
    <col min="15870" max="15870" width="12.5703125" bestFit="1" customWidth="1"/>
    <col min="15871" max="15871" width="11.28515625" bestFit="1" customWidth="1"/>
    <col min="15872" max="15872" width="12.5703125" bestFit="1" customWidth="1"/>
    <col min="15873" max="15873" width="11.28515625" bestFit="1" customWidth="1"/>
    <col min="15874" max="15874" width="11.85546875" customWidth="1"/>
    <col min="15875" max="15875" width="12.5703125" bestFit="1" customWidth="1"/>
    <col min="15876" max="15876" width="13.7109375" bestFit="1" customWidth="1"/>
    <col min="15877" max="15877" width="13.28515625" bestFit="1" customWidth="1"/>
    <col min="15878" max="15878" width="22.42578125" customWidth="1"/>
    <col min="16125" max="16125" width="9.42578125" customWidth="1"/>
    <col min="16126" max="16126" width="12.5703125" bestFit="1" customWidth="1"/>
    <col min="16127" max="16127" width="11.28515625" bestFit="1" customWidth="1"/>
    <col min="16128" max="16128" width="12.5703125" bestFit="1" customWidth="1"/>
    <col min="16129" max="16129" width="11.28515625" bestFit="1" customWidth="1"/>
    <col min="16130" max="16130" width="11.85546875" customWidth="1"/>
    <col min="16131" max="16131" width="12.5703125" bestFit="1" customWidth="1"/>
    <col min="16132" max="16132" width="13.7109375" bestFit="1" customWidth="1"/>
    <col min="16133" max="16133" width="13.28515625" bestFit="1" customWidth="1"/>
    <col min="16134" max="16134" width="22.42578125" customWidth="1"/>
  </cols>
  <sheetData>
    <row r="1" spans="1:34" ht="23.3" customHeight="1" x14ac:dyDescent="0.45">
      <c r="A1" s="119" t="s">
        <v>57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34" x14ac:dyDescent="0.25">
      <c r="A2" s="124" t="s">
        <v>1</v>
      </c>
      <c r="B2" s="124"/>
      <c r="C2" s="8">
        <v>44197</v>
      </c>
      <c r="D2" s="8">
        <v>44198</v>
      </c>
      <c r="E2" s="8">
        <v>44199</v>
      </c>
      <c r="F2" s="8">
        <v>44200</v>
      </c>
      <c r="G2" s="8">
        <v>44201</v>
      </c>
      <c r="H2" s="8">
        <v>44202</v>
      </c>
      <c r="I2" s="8">
        <v>44203</v>
      </c>
      <c r="J2" s="8">
        <v>44204</v>
      </c>
      <c r="K2" s="8">
        <v>44205</v>
      </c>
      <c r="L2" s="8">
        <v>44206</v>
      </c>
      <c r="M2" s="8">
        <v>44207</v>
      </c>
      <c r="N2" s="8">
        <v>44208</v>
      </c>
      <c r="O2" s="8">
        <v>44209</v>
      </c>
      <c r="P2" s="8">
        <v>44210</v>
      </c>
      <c r="Q2" s="8">
        <v>44211</v>
      </c>
      <c r="R2" s="8">
        <v>44212</v>
      </c>
      <c r="S2" s="8">
        <v>44213</v>
      </c>
      <c r="T2" s="8">
        <v>44214</v>
      </c>
      <c r="U2" s="8">
        <v>44215</v>
      </c>
      <c r="V2" s="8">
        <v>44216</v>
      </c>
      <c r="W2" s="8">
        <v>44217</v>
      </c>
      <c r="X2" s="8">
        <v>44218</v>
      </c>
      <c r="Y2" s="8">
        <v>44219</v>
      </c>
      <c r="Z2" s="8">
        <v>44220</v>
      </c>
      <c r="AA2" s="8">
        <v>44221</v>
      </c>
      <c r="AB2" s="8">
        <v>44222</v>
      </c>
      <c r="AC2" s="8">
        <v>44223</v>
      </c>
      <c r="AD2" s="8">
        <v>44224</v>
      </c>
      <c r="AE2" s="8">
        <v>44225</v>
      </c>
      <c r="AF2" s="8">
        <v>44226</v>
      </c>
      <c r="AG2" s="8">
        <v>44227</v>
      </c>
      <c r="AH2" s="8">
        <v>44228</v>
      </c>
    </row>
    <row r="3" spans="1:34" s="2" customFormat="1" ht="15.3" thickBot="1" x14ac:dyDescent="0.3">
      <c r="A3" s="129" t="s">
        <v>0</v>
      </c>
      <c r="B3" s="129"/>
      <c r="C3" s="50" t="s">
        <v>2</v>
      </c>
      <c r="D3" s="50" t="s">
        <v>2</v>
      </c>
      <c r="E3" s="50" t="s">
        <v>2</v>
      </c>
      <c r="F3" s="50" t="s">
        <v>2</v>
      </c>
      <c r="G3" s="50" t="s">
        <v>2</v>
      </c>
      <c r="H3" s="50" t="s">
        <v>2</v>
      </c>
      <c r="I3" s="50" t="s">
        <v>2</v>
      </c>
      <c r="J3" s="50" t="s">
        <v>2</v>
      </c>
      <c r="K3" s="50" t="s">
        <v>2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</row>
    <row r="4" spans="1:34" ht="24.75" hidden="1" customHeight="1" thickBot="1" x14ac:dyDescent="0.3">
      <c r="A4" s="127" t="s">
        <v>9</v>
      </c>
      <c r="B4" s="48" t="s">
        <v>39</v>
      </c>
      <c r="C4" s="51"/>
      <c r="D4" s="29">
        <f>'[1]SS-1 CON'!BL5+'[1]SS-1 CON'!Z5+'[1]SS-1 CON'!AT5+'[1]SS-1 CON'!BF5+'[1]SS-1 CON'!BR5+'[1]SS-1 CON'!BZ5+'[1]SS-1 CON'!BN5+'[1]SS-1 CON'!AV5+'[1]SS-1 CON'!CV5+'[1]SS-1 CON'!N5+'[1]SS-1 CON'!BT5+'[1]SS-1 CON'!CB5+'[1]SS-1 CON'!V5+'[1]SS-1 CON'!CF5+'[1]SS-1 CON'!B5+'[1]SS-1 CON'!AN5+'[1]SS-1 CON'!BD5+('[1]SS-1 CON'!F5+'[1]SS-1 CON'!H5+'[1]SS-1 CON'!J5+'[1]SS-1 CON'!L5+'[1]SS-1 CON'!AR5+'[1]SS-1 CON'!AZ5+'[1]SS-1 CON'!CJ5+'[1]SS-1 CON'!CL5+'[1]SS-1 CON'!CN5)/2+('[1]SS-1 CON'!CR5+'[1]SS-1 CON'!CP5)+('[1]SS-1 CON'!BB5+'[1]SS-1 CON'!T5)/2</f>
        <v>859202.5</v>
      </c>
      <c r="E4" s="30">
        <f>('[1]SS-1 CON'!AH5)+('[1]SS-1 CON'!F5+'[1]SS-1 CON'!H5+'[1]SS-1 CON'!J5+'[1]SS-1 CON'!L5+'[1]SS-1 CON'!AR5+'[1]SS-1 CON'!AZ5+'[1]SS-1 CON'!CJ5+'[1]SS-1 CON'!CL5+'[1]SS-1 CON'!CN5)/2+('[1]SS-1 CON'!BB5+'[1]SS-1 CON'!T5)/2</f>
        <v>420886.5</v>
      </c>
      <c r="F4" s="29" t="e">
        <f>('[1]SS-3 CON'!#REF!+'[1]SS-3 CON'!#REF!)/2+'[1]SS-3 CON'!#REF!+'[1]SS-3 CON'!#REF!+('[1]SS-3 CON'!#REF!)*(5/9)+('[1]SS-3 CON'!#REF!)/2+('[1]SS-3 CON'!#REF!)/2+'[1]SS-3 CON'!#REF!+('[1]SS-3 CON'!#REF!)*(5/9)+('[1]SS-3 CON'!#REF!)*(5/9)+'[1]SS-3 CON'!#REF!+('[1]SS-3 CON'!#REF!)*(1/9)+('[1]SS-3 CON'!#REF!)*(4/7)+('[1]SS-3 CON'!#REF!)*(4/8)+('[1]SS-3 CON'!#REF!)/2+('[1]SS-3 CON'!#REF!+'[1]SS-3 CON'!#REF!+'[1]SS-3 CON'!#REF!+'[1]SS-3 CON'!#REF!+'[1]SS-3 CON'!#REF!+'[1]SS-3 CON'!#REF!+'[1]SS-3 CON'!#REF!+'[1]SS-3 CON'!#REF!+'[1]SS-3 CON'!#REF!)/2+('[1]SS-3 CON'!#REF!)/2+('[1]SS-3 CON'!#REF!)/2+('[1]SS-3 CON'!#REF!+'[1]SS-3 CON'!#REF!)/2</f>
        <v>#REF!</v>
      </c>
      <c r="G4" s="30" t="e">
        <f>('[1]SS-3 CON'!#REF!+'[1]SS-3 CON'!#REF!)/2+'[1]SS-3 CON'!#REF!+'[1]SS-3 CON'!#REF!+('[1]SS-3 CON'!#REF!)*(4/9)+('[1]SS-3 CON'!#REF!)/2+('[1]SS-3 CON'!#REF!)/2+'[1]SS-3 CON'!#REF!+('[1]SS-3 CON'!#REF!)*(4/9)+('[1]SS-3 CON'!#REF!)*(4/9)+('[1]SS-3 CON'!#REF!)*(8/9)+('[1]SS-3 CON'!#REF!)*(3/7)+('[1]SS-3 CON'!#REF!)*(4/8)+('[1]SS-3 CON'!#REF!)/2+('[1]SS-3 CON'!#REF!+'[1]SS-3 CON'!#REF!+'[1]SS-3 CON'!#REF!+'[1]SS-3 CON'!#REF!+'[1]SS-3 CON'!#REF!+'[1]SS-3 CON'!#REF!+'[1]SS-3 CON'!#REF!+'[1]SS-3 CON'!#REF!+'[1]SS-3 CON'!#REF!)/2+('[1]SS-3 CON'!#REF!)/2+('[1]SS-3 CON'!#REF!)/2+('[1]SS-3 CON'!#REF!+'[1]SS-3 CON'!#REF!)/2</f>
        <v>#REF!</v>
      </c>
      <c r="H4" s="29">
        <f>'[1]SS-2 CON'!B5+'[1]SS-2 CON'!F5+'[1]SS-2 CON'!J5+'[1]SS-2 CON'!AR5+'[1]SS-2 CON'!P5+'[1]SS-2 CON'!Z5+('[1]SS-2 CON'!V5+'[1]SS-2 CON'!AB5+'[1]SS-2 CON'!BF5+'[1]SS-2 CON'!CH5+'[1]SS-2 CON'!CJ5)/2+'[1]SS-2 CON'!BH5+('[1]SS-2 CON'!BJ5)/2</f>
        <v>632578</v>
      </c>
      <c r="I4" s="29">
        <f>'[1]SS-2 CON'!BN5+'[1]SS-2 CON'!BV5+'[1]SS-2 CON'!BZ5+'[1]SS-2 CON'!AJ5+('[1]SS-2 CON'!AN5)+'[1]SS-2 CON'!CD5+('[1]SS-2 CON'!AV5)+'[1]SS-2 CON'!AF5+('[1]SS-2 CON'!V5+'[1]SS-2 CON'!AB5+'[1]SS-2 CON'!BF5+'[1]SS-2 CON'!CH5+'[1]SS-2 CON'!CJ5)/2+'[1]SS-2 CON'!AD5+('[1]SS-2 CON'!BJ5)/2</f>
        <v>1048424</v>
      </c>
      <c r="J4" s="29" t="e">
        <f>'[1]SS-4 CON'!#REF!+'[1]SS-4 CON'!#REF!+'[1]SS-4 CON'!#REF!+'[1]SS-4 CON'!#REF!+('[1]SS-4 CON'!#REF!)/3+'[1]SS-4 CON'!#REF!+('[1]SS-4 CON'!#REF!)*(5/10)+('[1]SS-4 CON'!#REF!+'[1]SS-4 CON'!#REF!+'[1]SS-4 CON'!#REF!+'[1]SS-4 CON'!#REF!+'[1]SS-4 CON'!#REF!)/2+'[1]SS-4 CON'!#REF!+('[1]SS-4 CON'!#REF!)/2</f>
        <v>#REF!</v>
      </c>
      <c r="K4" s="29" t="e">
        <f>'[1]SS-4 CON'!#REF!+'[1]SS-4 CON'!#REF!+'[1]SS-4 CON'!#REF!+'[1]SS-4 CON'!#REF!+('[1]SS-4 CON'!#REF!)*(2/3)+'[1]SS-4 CON'!#REF!+('[1]SS-4 CON'!#REF!)*(5/10)+('[1]SS-4 CON'!#REF!+'[1]SS-4 CON'!#REF!+'[1]SS-4 CON'!#REF!+'[1]SS-4 CON'!#REF!+'[1]SS-4 CON'!#REF!)/2+'[1]SS-4 CON'!#REF!+('[1]SS-4 CON'!#REF!)/2</f>
        <v>#REF!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45"/>
    </row>
    <row r="5" spans="1:34" ht="39.85" customHeight="1" thickBot="1" x14ac:dyDescent="0.3">
      <c r="A5" s="114"/>
      <c r="B5" s="18" t="s">
        <v>47</v>
      </c>
      <c r="C5" s="71">
        <v>28696</v>
      </c>
      <c r="D5" s="67">
        <v>26264</v>
      </c>
      <c r="E5" s="62">
        <v>27184</v>
      </c>
      <c r="F5" s="63">
        <v>26360</v>
      </c>
      <c r="G5" s="62">
        <v>27872</v>
      </c>
      <c r="H5" s="63">
        <v>27632</v>
      </c>
      <c r="I5" s="63">
        <v>27536</v>
      </c>
      <c r="J5" s="63">
        <v>28264</v>
      </c>
      <c r="K5" s="63">
        <v>27752</v>
      </c>
      <c r="L5" s="68">
        <v>27736</v>
      </c>
      <c r="M5" s="68">
        <v>28672</v>
      </c>
      <c r="N5" s="68">
        <v>27352</v>
      </c>
      <c r="O5" s="68">
        <v>28936</v>
      </c>
      <c r="P5" s="68">
        <v>27216</v>
      </c>
      <c r="Q5" s="68">
        <v>27216</v>
      </c>
      <c r="R5" s="68">
        <v>28448</v>
      </c>
      <c r="S5" s="68">
        <v>28751</v>
      </c>
      <c r="T5" s="68">
        <v>28592</v>
      </c>
      <c r="U5" s="68">
        <v>28888</v>
      </c>
      <c r="V5" s="68">
        <v>29504</v>
      </c>
      <c r="W5" s="68">
        <v>27800</v>
      </c>
      <c r="X5" s="68">
        <v>28904</v>
      </c>
      <c r="Y5" s="68">
        <v>28120</v>
      </c>
      <c r="Z5" s="68">
        <v>28768</v>
      </c>
      <c r="AA5" s="58">
        <v>28120</v>
      </c>
      <c r="AB5" s="58">
        <v>27624</v>
      </c>
      <c r="AC5" s="58">
        <v>28984</v>
      </c>
      <c r="AD5" s="58"/>
      <c r="AE5" s="58"/>
      <c r="AF5" s="58"/>
      <c r="AG5" s="58"/>
      <c r="AH5" s="45"/>
    </row>
    <row r="6" spans="1:34" ht="39.85" customHeight="1" thickBot="1" x14ac:dyDescent="0.3">
      <c r="A6" s="128"/>
      <c r="B6" s="18" t="s">
        <v>48</v>
      </c>
      <c r="C6" s="71">
        <v>21752</v>
      </c>
      <c r="D6" s="67">
        <v>22776</v>
      </c>
      <c r="E6" s="62">
        <v>22052</v>
      </c>
      <c r="F6" s="63">
        <v>21288</v>
      </c>
      <c r="G6" s="62">
        <v>19732</v>
      </c>
      <c r="H6" s="63">
        <v>21720</v>
      </c>
      <c r="I6" s="63">
        <v>20348</v>
      </c>
      <c r="J6" s="63">
        <v>22244</v>
      </c>
      <c r="K6" s="63">
        <v>21448</v>
      </c>
      <c r="L6" s="68">
        <v>21380</v>
      </c>
      <c r="M6" s="68">
        <v>22040</v>
      </c>
      <c r="N6" s="68">
        <v>18600</v>
      </c>
      <c r="O6" s="68">
        <v>22532</v>
      </c>
      <c r="P6" s="68">
        <v>22228</v>
      </c>
      <c r="Q6" s="68">
        <v>22228</v>
      </c>
      <c r="R6" s="68">
        <v>21180</v>
      </c>
      <c r="S6" s="68">
        <v>21996</v>
      </c>
      <c r="T6" s="68">
        <v>21260</v>
      </c>
      <c r="U6" s="68">
        <v>22360</v>
      </c>
      <c r="V6" s="68">
        <v>20768</v>
      </c>
      <c r="W6" s="68">
        <v>19960</v>
      </c>
      <c r="X6" s="68">
        <v>21888</v>
      </c>
      <c r="Y6" s="68">
        <v>20352</v>
      </c>
      <c r="Z6" s="68">
        <v>21448</v>
      </c>
      <c r="AA6" s="58">
        <v>22820</v>
      </c>
      <c r="AB6" s="58">
        <v>21764</v>
      </c>
      <c r="AC6" s="58">
        <v>22740</v>
      </c>
      <c r="AD6" s="58"/>
      <c r="AE6" s="58"/>
      <c r="AF6" s="58"/>
      <c r="AG6" s="58"/>
      <c r="AH6" s="45"/>
    </row>
    <row r="7" spans="1:34" ht="39.85" customHeight="1" thickBot="1" x14ac:dyDescent="0.3">
      <c r="A7" s="113" t="s">
        <v>10</v>
      </c>
      <c r="B7" s="36" t="s">
        <v>49</v>
      </c>
      <c r="C7" s="71">
        <v>48664</v>
      </c>
      <c r="D7" s="67">
        <v>43432</v>
      </c>
      <c r="E7" s="62">
        <v>44448</v>
      </c>
      <c r="F7" s="63">
        <v>45912</v>
      </c>
      <c r="G7" s="62">
        <v>45120</v>
      </c>
      <c r="H7" s="63">
        <v>48104</v>
      </c>
      <c r="I7" s="63">
        <v>49032</v>
      </c>
      <c r="J7" s="63">
        <v>50160</v>
      </c>
      <c r="K7" s="63">
        <v>50192</v>
      </c>
      <c r="L7" s="68">
        <v>48824</v>
      </c>
      <c r="M7" s="68">
        <v>49720</v>
      </c>
      <c r="N7" s="68">
        <v>49560</v>
      </c>
      <c r="O7" s="68">
        <v>48856</v>
      </c>
      <c r="P7" s="68">
        <v>48432</v>
      </c>
      <c r="Q7" s="68">
        <v>48432</v>
      </c>
      <c r="R7" s="68">
        <v>49400</v>
      </c>
      <c r="S7" s="68">
        <v>49093</v>
      </c>
      <c r="T7" s="68">
        <v>51256</v>
      </c>
      <c r="U7" s="68">
        <v>50872</v>
      </c>
      <c r="V7" s="68">
        <v>53744</v>
      </c>
      <c r="W7" s="68">
        <v>50552</v>
      </c>
      <c r="X7" s="68">
        <v>53464</v>
      </c>
      <c r="Y7" s="68">
        <v>52280</v>
      </c>
      <c r="Z7" s="68">
        <v>52544</v>
      </c>
      <c r="AA7" s="58">
        <v>52320</v>
      </c>
      <c r="AB7" s="58">
        <v>52504</v>
      </c>
      <c r="AC7" s="58">
        <v>53136</v>
      </c>
      <c r="AD7" s="58"/>
      <c r="AE7" s="58"/>
      <c r="AF7" s="58"/>
      <c r="AG7" s="58"/>
      <c r="AH7" s="45"/>
    </row>
    <row r="8" spans="1:34" s="3" customFormat="1" ht="39.85" customHeight="1" thickBot="1" x14ac:dyDescent="0.3">
      <c r="A8" s="115"/>
      <c r="B8" s="18" t="s">
        <v>50</v>
      </c>
      <c r="C8" s="71">
        <v>43636</v>
      </c>
      <c r="D8" s="67">
        <v>42652</v>
      </c>
      <c r="E8" s="62">
        <v>46428</v>
      </c>
      <c r="F8" s="63">
        <v>39016</v>
      </c>
      <c r="G8" s="62">
        <v>40240</v>
      </c>
      <c r="H8" s="63">
        <v>50284</v>
      </c>
      <c r="I8" s="63">
        <v>42344</v>
      </c>
      <c r="J8" s="63">
        <v>44388</v>
      </c>
      <c r="K8" s="63">
        <v>46800</v>
      </c>
      <c r="L8" s="69">
        <v>44448</v>
      </c>
      <c r="M8" s="70">
        <v>47580</v>
      </c>
      <c r="N8" s="69">
        <v>44692</v>
      </c>
      <c r="O8" s="69">
        <v>46068</v>
      </c>
      <c r="P8" s="69">
        <v>44152</v>
      </c>
      <c r="Q8" s="69">
        <v>44152</v>
      </c>
      <c r="R8" s="69">
        <v>44120</v>
      </c>
      <c r="S8" s="69">
        <v>45916</v>
      </c>
      <c r="T8" s="69">
        <v>46868</v>
      </c>
      <c r="U8" s="69">
        <v>46472</v>
      </c>
      <c r="V8" s="69">
        <v>46048</v>
      </c>
      <c r="W8" s="69">
        <v>44740</v>
      </c>
      <c r="X8" s="69">
        <v>48632</v>
      </c>
      <c r="Y8" s="69">
        <v>47172</v>
      </c>
      <c r="Z8" s="69">
        <v>46252</v>
      </c>
      <c r="AA8" s="59">
        <v>44800</v>
      </c>
      <c r="AB8" s="59">
        <v>44776</v>
      </c>
      <c r="AC8" s="59">
        <v>44596</v>
      </c>
      <c r="AD8" s="59"/>
      <c r="AE8" s="59"/>
      <c r="AF8" s="59"/>
      <c r="AG8" s="59"/>
      <c r="AH8" s="46"/>
    </row>
    <row r="9" spans="1:34" s="3" customFormat="1" ht="39.85" customHeight="1" thickBot="1" x14ac:dyDescent="0.3">
      <c r="A9" s="113" t="s">
        <v>11</v>
      </c>
      <c r="B9" s="36" t="s">
        <v>51</v>
      </c>
      <c r="C9" s="71">
        <v>58326</v>
      </c>
      <c r="D9" s="67">
        <v>54032</v>
      </c>
      <c r="E9" s="62">
        <v>57937</v>
      </c>
      <c r="F9" s="63">
        <v>53213</v>
      </c>
      <c r="G9" s="62">
        <v>58754</v>
      </c>
      <c r="H9" s="63">
        <v>56286</v>
      </c>
      <c r="I9" s="63">
        <v>56625</v>
      </c>
      <c r="J9" s="63">
        <v>55718</v>
      </c>
      <c r="K9" s="63">
        <v>54933</v>
      </c>
      <c r="L9" s="69">
        <v>55771</v>
      </c>
      <c r="M9" s="69">
        <v>54645</v>
      </c>
      <c r="N9" s="69">
        <v>56524</v>
      </c>
      <c r="O9" s="69">
        <v>55446</v>
      </c>
      <c r="P9" s="69">
        <v>55615</v>
      </c>
      <c r="Q9" s="69">
        <v>55615</v>
      </c>
      <c r="R9" s="69">
        <v>54394</v>
      </c>
      <c r="S9" s="69">
        <v>53187</v>
      </c>
      <c r="T9" s="69">
        <v>56111</v>
      </c>
      <c r="U9" s="69">
        <v>55308</v>
      </c>
      <c r="V9" s="69">
        <v>54976</v>
      </c>
      <c r="W9" s="69">
        <v>56438</v>
      </c>
      <c r="X9" s="69">
        <v>57068</v>
      </c>
      <c r="Y9" s="69">
        <v>56716</v>
      </c>
      <c r="Z9" s="69">
        <v>55575</v>
      </c>
      <c r="AA9" s="59">
        <v>55428</v>
      </c>
      <c r="AB9" s="59">
        <v>59919</v>
      </c>
      <c r="AC9" s="59">
        <v>56599</v>
      </c>
      <c r="AD9" s="59"/>
      <c r="AE9" s="59"/>
      <c r="AF9" s="59"/>
      <c r="AG9" s="59"/>
      <c r="AH9" s="46"/>
    </row>
    <row r="10" spans="1:34" s="3" customFormat="1" ht="39.85" customHeight="1" thickBot="1" x14ac:dyDescent="0.3">
      <c r="A10" s="115"/>
      <c r="B10" s="18" t="s">
        <v>52</v>
      </c>
      <c r="C10" s="71">
        <v>64515</v>
      </c>
      <c r="D10" s="67">
        <v>61598</v>
      </c>
      <c r="E10" s="62">
        <v>60081</v>
      </c>
      <c r="F10" s="63">
        <v>58614</v>
      </c>
      <c r="G10" s="62">
        <v>66070</v>
      </c>
      <c r="H10" s="63">
        <v>57649</v>
      </c>
      <c r="I10" s="63">
        <v>62620</v>
      </c>
      <c r="J10" s="63">
        <v>60360</v>
      </c>
      <c r="K10" s="63">
        <v>61935</v>
      </c>
      <c r="L10" s="69">
        <v>63121</v>
      </c>
      <c r="M10" s="69">
        <v>63216</v>
      </c>
      <c r="N10" s="69">
        <v>63367</v>
      </c>
      <c r="O10" s="69">
        <v>64211</v>
      </c>
      <c r="P10" s="69">
        <v>61796</v>
      </c>
      <c r="Q10" s="69">
        <v>61796</v>
      </c>
      <c r="R10" s="69">
        <v>59185</v>
      </c>
      <c r="S10" s="69">
        <v>61489</v>
      </c>
      <c r="T10" s="69">
        <v>64411</v>
      </c>
      <c r="U10" s="69">
        <v>62244</v>
      </c>
      <c r="V10" s="69">
        <v>61692</v>
      </c>
      <c r="W10" s="69">
        <v>64874</v>
      </c>
      <c r="X10" s="69">
        <v>62989</v>
      </c>
      <c r="Y10" s="69">
        <v>65572</v>
      </c>
      <c r="Z10" s="69">
        <v>64740</v>
      </c>
      <c r="AA10" s="59">
        <v>61934</v>
      </c>
      <c r="AB10" s="60">
        <v>62736</v>
      </c>
      <c r="AC10" s="60">
        <v>62842</v>
      </c>
      <c r="AD10" s="59"/>
      <c r="AE10" s="59"/>
      <c r="AF10" s="59"/>
      <c r="AG10" s="59"/>
      <c r="AH10" s="46"/>
    </row>
    <row r="11" spans="1:34" s="3" customFormat="1" ht="39.85" customHeight="1" x14ac:dyDescent="0.25">
      <c r="A11" s="80" t="s">
        <v>34</v>
      </c>
      <c r="B11" s="81" t="s">
        <v>53</v>
      </c>
      <c r="C11" s="82">
        <v>57378</v>
      </c>
      <c r="D11" s="83">
        <v>53914</v>
      </c>
      <c r="E11" s="84">
        <v>57329</v>
      </c>
      <c r="F11" s="85">
        <v>53456</v>
      </c>
      <c r="G11" s="84">
        <v>56812</v>
      </c>
      <c r="H11" s="85">
        <v>55819</v>
      </c>
      <c r="I11" s="85">
        <v>53582</v>
      </c>
      <c r="J11" s="85">
        <v>50640</v>
      </c>
      <c r="K11" s="85">
        <v>49305</v>
      </c>
      <c r="L11" s="86">
        <v>52944</v>
      </c>
      <c r="M11" s="86">
        <v>52060</v>
      </c>
      <c r="N11" s="86">
        <v>51133</v>
      </c>
      <c r="O11" s="86">
        <v>52569</v>
      </c>
      <c r="P11" s="86">
        <v>49505</v>
      </c>
      <c r="Q11" s="86">
        <v>49505</v>
      </c>
      <c r="R11" s="86">
        <v>50530</v>
      </c>
      <c r="S11" s="86">
        <v>51091</v>
      </c>
      <c r="T11" s="86">
        <v>52885</v>
      </c>
      <c r="U11" s="86">
        <v>52629</v>
      </c>
      <c r="V11" s="86">
        <v>52809</v>
      </c>
      <c r="W11" s="86">
        <v>53529</v>
      </c>
      <c r="X11" s="86">
        <v>52972</v>
      </c>
      <c r="Y11" s="86">
        <v>50857</v>
      </c>
      <c r="Z11" s="86">
        <v>54551</v>
      </c>
      <c r="AA11" s="60">
        <v>50312</v>
      </c>
      <c r="AB11" s="60">
        <v>50375</v>
      </c>
      <c r="AC11" s="60">
        <v>50334</v>
      </c>
      <c r="AD11" s="60"/>
      <c r="AE11" s="60"/>
      <c r="AF11" s="60"/>
      <c r="AG11" s="60"/>
      <c r="AH11" s="87"/>
    </row>
    <row r="12" spans="1:34" s="3" customFormat="1" x14ac:dyDescent="0.25">
      <c r="A12" s="126" t="s">
        <v>58</v>
      </c>
      <c r="B12" s="126"/>
      <c r="C12" s="100">
        <f>SUM(C5:C11)</f>
        <v>322967</v>
      </c>
      <c r="D12" s="100">
        <f t="shared" ref="D12:AH12" si="0">SUM(D5:D11)</f>
        <v>304668</v>
      </c>
      <c r="E12" s="100">
        <f t="shared" si="0"/>
        <v>315459</v>
      </c>
      <c r="F12" s="100">
        <f t="shared" si="0"/>
        <v>297859</v>
      </c>
      <c r="G12" s="100">
        <f t="shared" si="0"/>
        <v>314600</v>
      </c>
      <c r="H12" s="100">
        <f t="shared" si="0"/>
        <v>317494</v>
      </c>
      <c r="I12" s="100">
        <f t="shared" si="0"/>
        <v>312087</v>
      </c>
      <c r="J12" s="100">
        <f t="shared" si="0"/>
        <v>311774</v>
      </c>
      <c r="K12" s="100">
        <f t="shared" si="0"/>
        <v>312365</v>
      </c>
      <c r="L12" s="100">
        <f t="shared" si="0"/>
        <v>314224</v>
      </c>
      <c r="M12" s="100">
        <f t="shared" si="0"/>
        <v>317933</v>
      </c>
      <c r="N12" s="100">
        <f t="shared" si="0"/>
        <v>311228</v>
      </c>
      <c r="O12" s="100">
        <f t="shared" si="0"/>
        <v>318618</v>
      </c>
      <c r="P12" s="100">
        <f t="shared" si="0"/>
        <v>308944</v>
      </c>
      <c r="Q12" s="100">
        <f t="shared" si="0"/>
        <v>308944</v>
      </c>
      <c r="R12" s="100">
        <f t="shared" si="0"/>
        <v>307257</v>
      </c>
      <c r="S12" s="100">
        <f t="shared" si="0"/>
        <v>311523</v>
      </c>
      <c r="T12" s="100">
        <f t="shared" si="0"/>
        <v>321383</v>
      </c>
      <c r="U12" s="100">
        <f t="shared" si="0"/>
        <v>318773</v>
      </c>
      <c r="V12" s="100">
        <f t="shared" si="0"/>
        <v>319541</v>
      </c>
      <c r="W12" s="100">
        <f t="shared" si="0"/>
        <v>317893</v>
      </c>
      <c r="X12" s="100">
        <f t="shared" si="0"/>
        <v>325917</v>
      </c>
      <c r="Y12" s="100">
        <f t="shared" si="0"/>
        <v>321069</v>
      </c>
      <c r="Z12" s="100">
        <f t="shared" si="0"/>
        <v>323878</v>
      </c>
      <c r="AA12" s="100">
        <f t="shared" si="0"/>
        <v>315734</v>
      </c>
      <c r="AB12" s="100">
        <f t="shared" si="0"/>
        <v>319698</v>
      </c>
      <c r="AC12" s="100">
        <f t="shared" si="0"/>
        <v>319231</v>
      </c>
      <c r="AD12" s="100">
        <f t="shared" si="0"/>
        <v>0</v>
      </c>
      <c r="AE12" s="100">
        <f t="shared" si="0"/>
        <v>0</v>
      </c>
      <c r="AF12" s="100">
        <f t="shared" si="0"/>
        <v>0</v>
      </c>
      <c r="AG12" s="100">
        <f t="shared" si="0"/>
        <v>0</v>
      </c>
      <c r="AH12" s="100">
        <f t="shared" si="0"/>
        <v>0</v>
      </c>
    </row>
    <row r="13" spans="1:34" s="76" customFormat="1" ht="25.45" customHeight="1" x14ac:dyDescent="0.25">
      <c r="A13" s="13"/>
      <c r="B13" s="92" t="s">
        <v>59</v>
      </c>
      <c r="C13" s="101">
        <f>C12/24/1000</f>
        <v>13.456958333333334</v>
      </c>
      <c r="D13" s="101">
        <f t="shared" ref="D13:AE13" si="1">D12/24/1000</f>
        <v>12.6945</v>
      </c>
      <c r="E13" s="101">
        <f t="shared" si="1"/>
        <v>13.144125000000001</v>
      </c>
      <c r="F13" s="101">
        <f t="shared" si="1"/>
        <v>12.410791666666666</v>
      </c>
      <c r="G13" s="101">
        <f t="shared" si="1"/>
        <v>13.108333333333334</v>
      </c>
      <c r="H13" s="101">
        <f t="shared" si="1"/>
        <v>13.228916666666667</v>
      </c>
      <c r="I13" s="101">
        <f t="shared" si="1"/>
        <v>13.003625</v>
      </c>
      <c r="J13" s="101">
        <f t="shared" si="1"/>
        <v>12.990583333333333</v>
      </c>
      <c r="K13" s="101">
        <f t="shared" si="1"/>
        <v>13.015208333333334</v>
      </c>
      <c r="L13" s="101">
        <f t="shared" si="1"/>
        <v>13.092666666666666</v>
      </c>
      <c r="M13" s="101">
        <f t="shared" si="1"/>
        <v>13.247208333333335</v>
      </c>
      <c r="N13" s="101">
        <f t="shared" si="1"/>
        <v>12.967833333333333</v>
      </c>
      <c r="O13" s="101">
        <f t="shared" si="1"/>
        <v>13.27575</v>
      </c>
      <c r="P13" s="101">
        <f t="shared" si="1"/>
        <v>12.872666666666666</v>
      </c>
      <c r="Q13" s="101">
        <f t="shared" si="1"/>
        <v>12.872666666666666</v>
      </c>
      <c r="R13" s="101">
        <f t="shared" si="1"/>
        <v>12.802375</v>
      </c>
      <c r="S13" s="101">
        <f t="shared" si="1"/>
        <v>12.980124999999999</v>
      </c>
      <c r="T13" s="101">
        <f t="shared" si="1"/>
        <v>13.390958333333334</v>
      </c>
      <c r="U13" s="101">
        <f t="shared" si="1"/>
        <v>13.282208333333333</v>
      </c>
      <c r="V13" s="101">
        <f t="shared" si="1"/>
        <v>13.314208333333333</v>
      </c>
      <c r="W13" s="101">
        <f t="shared" si="1"/>
        <v>13.245541666666666</v>
      </c>
      <c r="X13" s="101">
        <f t="shared" si="1"/>
        <v>13.579874999999999</v>
      </c>
      <c r="Y13" s="101">
        <f t="shared" si="1"/>
        <v>13.377875</v>
      </c>
      <c r="Z13" s="101">
        <f t="shared" si="1"/>
        <v>13.494916666666667</v>
      </c>
      <c r="AA13" s="101">
        <f t="shared" si="1"/>
        <v>13.155583333333334</v>
      </c>
      <c r="AB13" s="101">
        <f t="shared" si="1"/>
        <v>13.32075</v>
      </c>
      <c r="AC13" s="101">
        <f t="shared" si="1"/>
        <v>13.301291666666666</v>
      </c>
      <c r="AD13" s="101">
        <f t="shared" si="1"/>
        <v>0</v>
      </c>
      <c r="AE13" s="101">
        <f t="shared" si="1"/>
        <v>0</v>
      </c>
      <c r="AF13" s="101">
        <f t="shared" ref="AF13" si="2">AF12/24/1000</f>
        <v>0</v>
      </c>
      <c r="AG13" s="101">
        <f t="shared" ref="AG13" si="3">AG12/24/1000</f>
        <v>0</v>
      </c>
      <c r="AH13" s="100"/>
    </row>
    <row r="14" spans="1:34" s="3" customFormat="1" x14ac:dyDescent="0.25"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</row>
    <row r="15" spans="1:34" s="3" customFormat="1" x14ac:dyDescent="0.25">
      <c r="C15" s="19"/>
      <c r="D15" s="20"/>
      <c r="E15" s="21"/>
      <c r="F15" s="20"/>
      <c r="G15" s="21"/>
      <c r="H15" s="20"/>
      <c r="I15" s="20"/>
      <c r="J15" s="20"/>
      <c r="K15" s="20"/>
    </row>
    <row r="16" spans="1:34" s="3" customFormat="1" x14ac:dyDescent="0.25">
      <c r="C16" s="19"/>
      <c r="D16" s="20"/>
      <c r="E16" s="21"/>
      <c r="F16" s="20"/>
      <c r="G16" s="21"/>
      <c r="H16" s="20"/>
      <c r="I16" s="20"/>
      <c r="J16" s="20"/>
      <c r="K16" s="20"/>
    </row>
    <row r="17" spans="1:11" s="3" customFormat="1" x14ac:dyDescent="0.25">
      <c r="A17"/>
      <c r="B17"/>
      <c r="C17" s="19"/>
      <c r="D17" s="20"/>
      <c r="E17" s="21"/>
      <c r="F17" s="20"/>
      <c r="G17" s="21"/>
      <c r="H17" s="20"/>
      <c r="I17" s="20"/>
      <c r="J17" s="20"/>
      <c r="K17" s="20"/>
    </row>
    <row r="18" spans="1:11" x14ac:dyDescent="0.25">
      <c r="C18" s="19"/>
      <c r="D18" s="20"/>
      <c r="E18" s="21"/>
      <c r="F18" s="20"/>
      <c r="G18" s="21"/>
      <c r="H18" s="20"/>
      <c r="I18" s="20"/>
      <c r="J18" s="20"/>
      <c r="K18" s="20"/>
    </row>
    <row r="19" spans="1:11" x14ac:dyDescent="0.25">
      <c r="C19" s="19"/>
      <c r="D19" s="20"/>
      <c r="E19" s="21"/>
      <c r="F19" s="20"/>
      <c r="G19" s="21"/>
      <c r="H19" s="20"/>
      <c r="I19" s="20"/>
      <c r="J19" s="20"/>
      <c r="K19" s="20"/>
    </row>
    <row r="20" spans="1:11" x14ac:dyDescent="0.25">
      <c r="C20" s="19"/>
      <c r="D20" s="20"/>
      <c r="E20" s="21"/>
      <c r="F20" s="20"/>
      <c r="G20" s="21"/>
      <c r="H20" s="20"/>
      <c r="I20" s="20"/>
      <c r="J20" s="20"/>
      <c r="K20" s="20"/>
    </row>
    <row r="21" spans="1:11" x14ac:dyDescent="0.25">
      <c r="C21" s="19"/>
      <c r="D21" s="20"/>
      <c r="E21" s="21"/>
      <c r="F21" s="20"/>
      <c r="G21" s="21"/>
      <c r="H21" s="20"/>
      <c r="I21" s="20"/>
      <c r="J21" s="20"/>
      <c r="K21" s="20"/>
    </row>
    <row r="22" spans="1:11" x14ac:dyDescent="0.25">
      <c r="C22" s="19"/>
      <c r="D22" s="20"/>
      <c r="E22" s="21"/>
      <c r="F22" s="20"/>
      <c r="G22" s="21"/>
      <c r="H22" s="20"/>
      <c r="I22" s="20"/>
      <c r="J22" s="20"/>
      <c r="K22" s="20"/>
    </row>
    <row r="23" spans="1:11" x14ac:dyDescent="0.25">
      <c r="C23" s="19"/>
      <c r="D23" s="20"/>
      <c r="E23" s="21"/>
      <c r="F23" s="20"/>
      <c r="G23" s="21"/>
      <c r="H23" s="20"/>
      <c r="I23" s="20"/>
      <c r="J23" s="20"/>
      <c r="K23" s="20"/>
    </row>
    <row r="24" spans="1:11" x14ac:dyDescent="0.25">
      <c r="C24" s="19"/>
      <c r="D24" s="20"/>
      <c r="E24" s="21"/>
      <c r="F24" s="20"/>
      <c r="G24" s="21"/>
      <c r="H24" s="20"/>
      <c r="I24" s="20"/>
      <c r="J24" s="20"/>
      <c r="K24" s="20"/>
    </row>
    <row r="25" spans="1:11" x14ac:dyDescent="0.25">
      <c r="C25" s="19"/>
      <c r="D25" s="20"/>
      <c r="E25" s="21"/>
      <c r="F25" s="20"/>
      <c r="G25" s="21"/>
      <c r="H25" s="20"/>
      <c r="I25" s="20"/>
      <c r="J25" s="20"/>
      <c r="K25" s="20"/>
    </row>
    <row r="26" spans="1:11" x14ac:dyDescent="0.25">
      <c r="C26" s="19"/>
      <c r="D26" s="20"/>
      <c r="E26" s="21"/>
      <c r="F26" s="20"/>
      <c r="G26" s="21"/>
      <c r="H26" s="20"/>
      <c r="I26" s="20"/>
      <c r="J26" s="20"/>
      <c r="K26" s="20"/>
    </row>
    <row r="27" spans="1:11" x14ac:dyDescent="0.25">
      <c r="C27" s="19"/>
      <c r="D27" s="20"/>
      <c r="E27" s="21"/>
      <c r="F27" s="20"/>
      <c r="G27" s="21"/>
      <c r="H27" s="20"/>
      <c r="I27" s="20"/>
      <c r="J27" s="20"/>
      <c r="K27" s="20"/>
    </row>
    <row r="28" spans="1:11" x14ac:dyDescent="0.25">
      <c r="C28" s="19"/>
      <c r="D28" s="20"/>
      <c r="E28" s="21"/>
      <c r="F28" s="20"/>
      <c r="G28" s="21"/>
      <c r="H28" s="20"/>
      <c r="I28" s="20"/>
      <c r="J28" s="20"/>
      <c r="K28" s="20"/>
    </row>
    <row r="29" spans="1:11" x14ac:dyDescent="0.25">
      <c r="C29" s="19"/>
      <c r="D29" s="20"/>
      <c r="E29" s="21"/>
      <c r="F29" s="20"/>
      <c r="G29" s="21"/>
      <c r="H29" s="20"/>
      <c r="I29" s="20"/>
      <c r="J29" s="20"/>
      <c r="K29" s="20"/>
    </row>
    <row r="30" spans="1:11" x14ac:dyDescent="0.25">
      <c r="C30" s="19"/>
      <c r="D30" s="20"/>
      <c r="E30" s="21"/>
      <c r="F30" s="20"/>
      <c r="G30" s="21"/>
      <c r="H30" s="20"/>
      <c r="I30" s="20"/>
      <c r="J30" s="20"/>
      <c r="K30" s="20"/>
    </row>
    <row r="31" spans="1:11" x14ac:dyDescent="0.25">
      <c r="C31" s="19"/>
      <c r="D31" s="20"/>
      <c r="E31" s="21"/>
      <c r="F31" s="20"/>
      <c r="G31" s="21"/>
      <c r="H31" s="20"/>
      <c r="I31" s="20"/>
      <c r="J31" s="20"/>
      <c r="K31" s="20"/>
    </row>
    <row r="32" spans="1:11" x14ac:dyDescent="0.25">
      <c r="C32" s="19"/>
      <c r="D32" s="20"/>
      <c r="E32" s="21"/>
      <c r="F32" s="20"/>
      <c r="G32" s="21"/>
      <c r="H32" s="20"/>
      <c r="I32" s="20"/>
      <c r="J32" s="20"/>
      <c r="K32" s="20"/>
    </row>
    <row r="33" spans="3:11" x14ac:dyDescent="0.25">
      <c r="C33" s="19"/>
      <c r="D33" s="20"/>
      <c r="E33" s="21"/>
      <c r="F33" s="20"/>
      <c r="G33" s="21"/>
      <c r="H33" s="20"/>
      <c r="I33" s="20"/>
      <c r="J33" s="20"/>
      <c r="K33" s="20"/>
    </row>
    <row r="34" spans="3:11" x14ac:dyDescent="0.25">
      <c r="C34" s="19"/>
      <c r="D34" s="20"/>
      <c r="E34" s="21"/>
      <c r="F34" s="20"/>
      <c r="G34" s="21"/>
      <c r="H34" s="20"/>
      <c r="I34" s="20"/>
      <c r="J34" s="20"/>
      <c r="K34" s="20"/>
    </row>
    <row r="35" spans="3:11" x14ac:dyDescent="0.25">
      <c r="C35" s="19"/>
      <c r="D35" s="20"/>
      <c r="E35" s="21"/>
      <c r="F35" s="20"/>
      <c r="G35" s="21"/>
      <c r="H35" s="20"/>
      <c r="I35" s="20"/>
      <c r="J35" s="20"/>
      <c r="K35" s="20"/>
    </row>
    <row r="36" spans="3:11" x14ac:dyDescent="0.25">
      <c r="C36" s="19"/>
      <c r="D36" s="22"/>
      <c r="E36" s="22"/>
      <c r="F36" s="22"/>
      <c r="G36" s="22"/>
      <c r="H36" s="22"/>
      <c r="I36" s="13"/>
      <c r="J36" s="13"/>
      <c r="K36" s="13"/>
    </row>
    <row r="38" spans="3:11" x14ac:dyDescent="0.25">
      <c r="F38" s="47"/>
    </row>
    <row r="39" spans="3:11" x14ac:dyDescent="0.25">
      <c r="F39" s="47"/>
    </row>
    <row r="40" spans="3:11" x14ac:dyDescent="0.25">
      <c r="F40" s="47"/>
    </row>
    <row r="41" spans="3:11" x14ac:dyDescent="0.25">
      <c r="F41" s="47"/>
    </row>
    <row r="42" spans="3:11" x14ac:dyDescent="0.25">
      <c r="F42" s="47"/>
    </row>
  </sheetData>
  <mergeCells count="7">
    <mergeCell ref="A12:B12"/>
    <mergeCell ref="A9:A10"/>
    <mergeCell ref="A4:A6"/>
    <mergeCell ref="A1:K1"/>
    <mergeCell ref="A2:B2"/>
    <mergeCell ref="A3:B3"/>
    <mergeCell ref="A7:A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4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5" sqref="D15:N16"/>
    </sheetView>
  </sheetViews>
  <sheetFormatPr defaultRowHeight="14.55" x14ac:dyDescent="0.25"/>
  <cols>
    <col min="1" max="1" width="9.28515625" customWidth="1"/>
    <col min="3" max="3" width="29.5703125" customWidth="1"/>
    <col min="4" max="11" width="10.7109375" style="6" customWidth="1"/>
    <col min="12" max="34" width="10.7109375" style="4" customWidth="1"/>
  </cols>
  <sheetData>
    <row r="1" spans="1:35" ht="37.1" thickBot="1" x14ac:dyDescent="0.6">
      <c r="A1" s="140" t="s">
        <v>38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</row>
    <row r="2" spans="1:35" ht="35.1" customHeight="1" thickBot="1" x14ac:dyDescent="0.3">
      <c r="A2" s="131" t="s">
        <v>36</v>
      </c>
      <c r="B2" s="131" t="s">
        <v>12</v>
      </c>
      <c r="C2" s="131" t="s">
        <v>13</v>
      </c>
      <c r="D2" s="8">
        <v>44197</v>
      </c>
      <c r="E2" s="8">
        <v>44198</v>
      </c>
      <c r="F2" s="8">
        <v>44199</v>
      </c>
      <c r="G2" s="8">
        <v>44200</v>
      </c>
      <c r="H2" s="8">
        <v>44201</v>
      </c>
      <c r="I2" s="8">
        <v>44202</v>
      </c>
      <c r="J2" s="8">
        <v>44203</v>
      </c>
      <c r="K2" s="8">
        <v>44204</v>
      </c>
      <c r="L2" s="8">
        <v>44205</v>
      </c>
      <c r="M2" s="8">
        <v>44206</v>
      </c>
      <c r="N2" s="8">
        <v>44207</v>
      </c>
      <c r="O2" s="8">
        <v>44208</v>
      </c>
      <c r="P2" s="8">
        <v>44209</v>
      </c>
      <c r="Q2" s="8">
        <v>44210</v>
      </c>
      <c r="R2" s="8">
        <v>44211</v>
      </c>
      <c r="S2" s="8">
        <v>44212</v>
      </c>
      <c r="T2" s="8">
        <v>44213</v>
      </c>
      <c r="U2" s="8">
        <v>44214</v>
      </c>
      <c r="V2" s="8">
        <v>44215</v>
      </c>
      <c r="W2" s="8">
        <v>44216</v>
      </c>
      <c r="X2" s="8">
        <v>44217</v>
      </c>
      <c r="Y2" s="8">
        <v>44218</v>
      </c>
      <c r="Z2" s="8">
        <v>44219</v>
      </c>
      <c r="AA2" s="8">
        <v>44220</v>
      </c>
      <c r="AB2" s="8">
        <v>44221</v>
      </c>
      <c r="AC2" s="8">
        <v>44222</v>
      </c>
      <c r="AD2" s="8">
        <v>44223</v>
      </c>
      <c r="AE2" s="8">
        <v>44224</v>
      </c>
      <c r="AF2" s="8">
        <v>44225</v>
      </c>
      <c r="AG2" s="8">
        <v>44226</v>
      </c>
      <c r="AH2" s="8">
        <v>44227</v>
      </c>
      <c r="AI2" s="8">
        <v>44228</v>
      </c>
    </row>
    <row r="3" spans="1:35" ht="15.85" customHeight="1" thickBot="1" x14ac:dyDescent="0.3">
      <c r="A3" s="132"/>
      <c r="B3" s="132"/>
      <c r="C3" s="132"/>
      <c r="D3" s="53" t="s">
        <v>2</v>
      </c>
      <c r="E3" s="53" t="s">
        <v>2</v>
      </c>
      <c r="F3" s="53" t="s">
        <v>2</v>
      </c>
      <c r="G3" s="53" t="s">
        <v>2</v>
      </c>
      <c r="H3" s="53" t="s">
        <v>2</v>
      </c>
      <c r="I3" s="53" t="s">
        <v>2</v>
      </c>
      <c r="J3" s="53" t="s">
        <v>2</v>
      </c>
      <c r="K3" s="53" t="s">
        <v>2</v>
      </c>
      <c r="L3" s="53" t="s">
        <v>2</v>
      </c>
      <c r="M3" s="53" t="s">
        <v>2</v>
      </c>
      <c r="N3" s="53" t="s">
        <v>2</v>
      </c>
      <c r="O3" s="53" t="s">
        <v>2</v>
      </c>
      <c r="P3" s="53" t="s">
        <v>2</v>
      </c>
      <c r="Q3" s="53" t="s">
        <v>2</v>
      </c>
      <c r="R3" s="53" t="s">
        <v>2</v>
      </c>
      <c r="S3" s="53" t="s">
        <v>2</v>
      </c>
      <c r="T3" s="53" t="s">
        <v>2</v>
      </c>
      <c r="U3" s="53" t="s">
        <v>2</v>
      </c>
      <c r="V3" s="53" t="s">
        <v>2</v>
      </c>
      <c r="W3" s="53" t="s">
        <v>2</v>
      </c>
      <c r="X3" s="53" t="s">
        <v>2</v>
      </c>
      <c r="Y3" s="53" t="s">
        <v>2</v>
      </c>
      <c r="Z3" s="53" t="s">
        <v>2</v>
      </c>
      <c r="AA3" s="53" t="s">
        <v>2</v>
      </c>
      <c r="AB3" s="53" t="s">
        <v>2</v>
      </c>
      <c r="AC3" s="53" t="s">
        <v>2</v>
      </c>
      <c r="AD3" s="53" t="s">
        <v>2</v>
      </c>
      <c r="AE3" s="53" t="s">
        <v>2</v>
      </c>
      <c r="AF3" s="53" t="s">
        <v>2</v>
      </c>
      <c r="AG3" s="53" t="s">
        <v>2</v>
      </c>
      <c r="AH3" s="54" t="s">
        <v>2</v>
      </c>
    </row>
    <row r="4" spans="1:35" s="14" customFormat="1" ht="15.1" customHeight="1" x14ac:dyDescent="0.25">
      <c r="A4" s="133" t="s">
        <v>14</v>
      </c>
      <c r="B4" s="139" t="s">
        <v>15</v>
      </c>
      <c r="C4" s="146" t="s">
        <v>16</v>
      </c>
      <c r="D4" s="15">
        <f>'TP1'!D5-'TP1'!C5</f>
        <v>19660</v>
      </c>
      <c r="E4" s="15">
        <f>'TP1'!E5-'TP1'!D5</f>
        <v>18376</v>
      </c>
      <c r="F4" s="15">
        <f>'TP1'!F5-'TP1'!E5</f>
        <v>19424</v>
      </c>
      <c r="G4" s="15">
        <f>'TP1'!G5-'TP1'!F5</f>
        <v>18940</v>
      </c>
      <c r="H4" s="15">
        <f>'TP1'!H5-'TP1'!G5</f>
        <v>8512</v>
      </c>
      <c r="I4" s="15">
        <f>'TP1'!I5-'TP1'!H5</f>
        <v>23248</v>
      </c>
      <c r="J4" s="15">
        <f>'TP1'!J5-'TP1'!I5</f>
        <v>13660</v>
      </c>
      <c r="K4" s="15">
        <f>'TP1'!K5-'TP1'!J5</f>
        <v>13152</v>
      </c>
      <c r="L4" s="15">
        <f>'TP1'!L5-'TP1'!K5</f>
        <v>12980</v>
      </c>
      <c r="M4" s="15">
        <f>'TP1'!M5-'TP1'!L5</f>
        <v>13060</v>
      </c>
      <c r="N4" s="15">
        <f>'TP1'!N5-'TP1'!M5</f>
        <v>13836</v>
      </c>
      <c r="O4" s="15">
        <f>'TP1'!O5-'TP1'!N5</f>
        <v>13072</v>
      </c>
      <c r="P4" s="15">
        <f>'TP1'!P5-'TP1'!O5</f>
        <v>12972</v>
      </c>
      <c r="Q4" s="15">
        <f>'TP1'!Q5-'TP1'!P5</f>
        <v>13152</v>
      </c>
      <c r="R4" s="15">
        <f>'TP1'!R5-'TP1'!Q5</f>
        <v>13996</v>
      </c>
      <c r="S4" s="15">
        <f>'TP1'!S5-'TP1'!R5</f>
        <v>4025</v>
      </c>
      <c r="T4" s="15">
        <f>'TP1'!T5-'TP1'!S5</f>
        <v>21951</v>
      </c>
      <c r="U4" s="15">
        <f>'TP1'!U5-'TP1'!T5</f>
        <v>13812</v>
      </c>
      <c r="V4" s="15">
        <f>'TP1'!V5-'TP1'!U5</f>
        <v>12780</v>
      </c>
      <c r="W4" s="15">
        <f>'TP1'!W5-'TP1'!V5</f>
        <v>14060</v>
      </c>
      <c r="X4" s="15">
        <f>'TP1'!X5-'TP1'!W5</f>
        <v>13796</v>
      </c>
      <c r="Y4" s="15">
        <f>'TP1'!Y5-'TP1'!X5</f>
        <v>12312</v>
      </c>
      <c r="Z4" s="15">
        <f>'TP1'!Z5-'TP1'!Y5</f>
        <v>12808</v>
      </c>
      <c r="AA4" s="15">
        <f>'TP1'!AA5-'TP1'!Z5</f>
        <v>13756</v>
      </c>
      <c r="AB4" s="15">
        <f>'TP1'!AB5-'TP1'!AA5</f>
        <v>13128</v>
      </c>
      <c r="AC4" s="15">
        <f>'TP1'!AC5-'TP1'!AB5</f>
        <v>13924</v>
      </c>
      <c r="AD4" s="15">
        <f>'TP1'!AD5-'TP1'!AC5</f>
        <v>13168</v>
      </c>
      <c r="AE4" s="15">
        <f>'TP1'!AE5-'TP1'!AD5</f>
        <v>-53683536</v>
      </c>
      <c r="AF4" s="15">
        <f>'TP1'!AF5-'TP1'!AE5</f>
        <v>0</v>
      </c>
      <c r="AG4" s="15">
        <f>'TP1'!AG5-'TP1'!AF5</f>
        <v>0</v>
      </c>
      <c r="AH4" s="15">
        <f>'TP1'!AH5-'TP1'!AG5</f>
        <v>0</v>
      </c>
      <c r="AI4" s="13"/>
    </row>
    <row r="5" spans="1:35" s="14" customFormat="1" ht="15.1" customHeight="1" x14ac:dyDescent="0.25">
      <c r="A5" s="133"/>
      <c r="B5" s="139"/>
      <c r="C5" s="147"/>
      <c r="D5" s="15">
        <f>'TP1'!D6-'TP1'!C6</f>
        <v>6204</v>
      </c>
      <c r="E5" s="15">
        <f>'TP1'!E6-'TP1'!D6</f>
        <v>6306</v>
      </c>
      <c r="F5" s="15">
        <f>'TP1'!F6-'TP1'!E6</f>
        <v>6168</v>
      </c>
      <c r="G5" s="15">
        <f>'TP1'!G6-'TP1'!F6</f>
        <v>5700</v>
      </c>
      <c r="H5" s="15">
        <f>'TP1'!H6-'TP1'!G6</f>
        <v>6208</v>
      </c>
      <c r="I5" s="15">
        <f>'TP1'!I6-'TP1'!H6</f>
        <v>10836</v>
      </c>
      <c r="J5" s="15">
        <f>'TP1'!J6-'TP1'!I6</f>
        <v>12176</v>
      </c>
      <c r="K5" s="15">
        <f>'TP1'!K6-'TP1'!J6</f>
        <v>12114</v>
      </c>
      <c r="L5" s="15">
        <f>'TP1'!L6-'TP1'!K6</f>
        <v>12504</v>
      </c>
      <c r="M5" s="15">
        <f>'TP1'!M6-'TP1'!L6</f>
        <v>12439</v>
      </c>
      <c r="N5" s="15">
        <f>'TP1'!N6-'TP1'!M6</f>
        <v>11615</v>
      </c>
      <c r="O5" s="15">
        <f>'TP1'!O6-'TP1'!N6</f>
        <v>12188</v>
      </c>
      <c r="P5" s="15">
        <f>'TP1'!P6-'TP1'!O6</f>
        <v>12088</v>
      </c>
      <c r="Q5" s="15">
        <f>'TP1'!Q6-'TP1'!P6</f>
        <v>12600</v>
      </c>
      <c r="R5" s="15">
        <f>'TP1'!R6-'TP1'!Q6</f>
        <v>13138</v>
      </c>
      <c r="S5" s="15">
        <f>'TP1'!S6-'TP1'!R6</f>
        <v>13040</v>
      </c>
      <c r="T5" s="15">
        <f>'TP1'!T6-'TP1'!S6</f>
        <v>11680</v>
      </c>
      <c r="U5" s="15">
        <f>'TP1'!U6-'TP1'!T6</f>
        <v>12798</v>
      </c>
      <c r="V5" s="15">
        <f>'TP1'!V6-'TP1'!U6</f>
        <v>12416</v>
      </c>
      <c r="W5" s="15">
        <f>'TP1'!W6-'TP1'!V6</f>
        <v>12628</v>
      </c>
      <c r="X5" s="15">
        <f>'TP1'!X6-'TP1'!W6</f>
        <v>12168</v>
      </c>
      <c r="Y5" s="15">
        <f>'TP1'!Y6-'TP1'!X6</f>
        <v>11616</v>
      </c>
      <c r="Z5" s="15">
        <f>'TP1'!Z6-'TP1'!Y6</f>
        <v>11378</v>
      </c>
      <c r="AA5" s="15">
        <f>'TP1'!AA6-'TP1'!Z6</f>
        <v>11866</v>
      </c>
      <c r="AB5" s="15">
        <f>'TP1'!AB6-'TP1'!AA6</f>
        <v>11670</v>
      </c>
      <c r="AC5" s="15">
        <f>'TP1'!AC6-'TP1'!AB6</f>
        <v>11856</v>
      </c>
      <c r="AD5" s="15">
        <f>'TP1'!AD6-'TP1'!AC6</f>
        <v>11534</v>
      </c>
      <c r="AE5" s="15">
        <f>'TP1'!AE6-'TP1'!AD6</f>
        <v>-30321778</v>
      </c>
      <c r="AF5" s="15">
        <f>'TP1'!AF6-'TP1'!AE6</f>
        <v>0</v>
      </c>
      <c r="AG5" s="15">
        <f>'TP1'!AG6-'TP1'!AF6</f>
        <v>0</v>
      </c>
      <c r="AH5" s="15">
        <f>'TP1'!AH6-'TP1'!AG6</f>
        <v>0</v>
      </c>
      <c r="AI5" s="13"/>
    </row>
    <row r="6" spans="1:35" s="14" customFormat="1" ht="15.1" customHeight="1" x14ac:dyDescent="0.25">
      <c r="A6" s="134"/>
      <c r="B6" s="130"/>
      <c r="C6" s="12" t="s">
        <v>17</v>
      </c>
      <c r="D6" s="11">
        <f>'TP1'!D7-'TP1'!C7</f>
        <v>55758</v>
      </c>
      <c r="E6" s="11">
        <f>'TP1'!E7-'TP1'!D7</f>
        <v>54240</v>
      </c>
      <c r="F6" s="11">
        <f>'TP1'!F7-'TP1'!E7</f>
        <v>54336</v>
      </c>
      <c r="G6" s="11">
        <f>'TP1'!G7-'TP1'!F7</f>
        <v>54128</v>
      </c>
      <c r="H6" s="11">
        <f>'TP1'!H7-'TP1'!G7</f>
        <v>55052</v>
      </c>
      <c r="I6" s="11">
        <f>'TP1'!I7-'TP1'!H7</f>
        <v>51956</v>
      </c>
      <c r="J6" s="11">
        <f>'TP1'!J7-'TP1'!I7</f>
        <v>55456</v>
      </c>
      <c r="K6" s="11">
        <f>'TP1'!K7-'TP1'!J7</f>
        <v>54799</v>
      </c>
      <c r="L6" s="11">
        <f>'TP1'!L7-'TP1'!K7</f>
        <v>53953</v>
      </c>
      <c r="M6" s="11">
        <f>'TP1'!M7-'TP1'!L7</f>
        <v>53840</v>
      </c>
      <c r="N6" s="11">
        <f>'TP1'!N7-'TP1'!M7</f>
        <v>56448</v>
      </c>
      <c r="O6" s="11">
        <f>'TP1'!O7-'TP1'!N7</f>
        <v>53648</v>
      </c>
      <c r="P6" s="11">
        <f>'TP1'!P7-'TP1'!O7</f>
        <v>53598</v>
      </c>
      <c r="Q6" s="11">
        <f>'TP1'!Q7-'TP1'!P7</f>
        <v>55506</v>
      </c>
      <c r="R6" s="11">
        <f>'TP1'!R7-'TP1'!Q7</f>
        <v>53808</v>
      </c>
      <c r="S6" s="11">
        <f>'TP1'!S7-'TP1'!R7</f>
        <v>52144</v>
      </c>
      <c r="T6" s="11">
        <f>'TP1'!T7-'TP1'!S7</f>
        <v>55056</v>
      </c>
      <c r="U6" s="11">
        <f>'TP1'!U7-'TP1'!T7</f>
        <v>57760</v>
      </c>
      <c r="V6" s="11">
        <f>'TP1'!V7-'TP1'!U7</f>
        <v>53534</v>
      </c>
      <c r="W6" s="11">
        <f>'TP1'!W7-'TP1'!V7</f>
        <v>53586</v>
      </c>
      <c r="X6" s="11">
        <f>'TP1'!X7-'TP1'!W7</f>
        <v>56688</v>
      </c>
      <c r="Y6" s="11">
        <f>'TP1'!Y7-'TP1'!X7</f>
        <v>54416</v>
      </c>
      <c r="Z6" s="11">
        <f>'TP1'!Z7-'TP1'!Y7</f>
        <v>40640</v>
      </c>
      <c r="AA6" s="11">
        <f>'TP1'!AA7-'TP1'!Z7</f>
        <v>67984</v>
      </c>
      <c r="AB6" s="11">
        <f>'TP1'!AB7-'TP1'!AA7</f>
        <v>57712</v>
      </c>
      <c r="AC6" s="11">
        <f>'TP1'!AC7-'TP1'!AB7</f>
        <v>54124</v>
      </c>
      <c r="AD6" s="11">
        <f>'TP1'!AD7-'TP1'!AC7</f>
        <v>54340</v>
      </c>
      <c r="AE6" s="11">
        <f>'TP1'!AE7-'TP1'!AD7</f>
        <v>58000</v>
      </c>
      <c r="AF6" s="11">
        <f>'TP1'!AF7-'TP1'!AE7</f>
        <v>-184255200</v>
      </c>
      <c r="AG6" s="11">
        <f>'TP1'!AG7-'TP1'!AF7</f>
        <v>0</v>
      </c>
      <c r="AH6" s="11">
        <f>'TP1'!AH7-'TP1'!AG7</f>
        <v>0</v>
      </c>
      <c r="AI6" s="13"/>
    </row>
    <row r="7" spans="1:35" s="14" customFormat="1" ht="15.1" customHeight="1" x14ac:dyDescent="0.25">
      <c r="A7" s="134"/>
      <c r="B7" s="130" t="s">
        <v>18</v>
      </c>
      <c r="C7" s="12" t="s">
        <v>19</v>
      </c>
      <c r="D7" s="11">
        <f>'TP1'!D8-'TP1'!C8</f>
        <v>19532</v>
      </c>
      <c r="E7" s="11">
        <f>'TP1'!E8-'TP1'!D8</f>
        <v>22840</v>
      </c>
      <c r="F7" s="11">
        <f>'TP1'!F8-'TP1'!E8</f>
        <v>20760</v>
      </c>
      <c r="G7" s="11">
        <f>'TP1'!G8-'TP1'!F8</f>
        <v>22736</v>
      </c>
      <c r="H7" s="11">
        <f>'TP1'!H8-'TP1'!G8</f>
        <v>20640</v>
      </c>
      <c r="I7" s="11">
        <f>'TP1'!I8-'TP1'!H8</f>
        <v>23180</v>
      </c>
      <c r="J7" s="11">
        <f>'TP1'!J8-'TP1'!I8</f>
        <v>22568</v>
      </c>
      <c r="K7" s="11">
        <f>'TP1'!K8-'TP1'!J8</f>
        <v>20156</v>
      </c>
      <c r="L7" s="11">
        <f>'TP1'!L8-'TP1'!K8</f>
        <v>22852</v>
      </c>
      <c r="M7" s="11">
        <f>'TP1'!M8-'TP1'!L8</f>
        <v>20804</v>
      </c>
      <c r="N7" s="11">
        <f>'TP1'!N8-'TP1'!M8</f>
        <v>19800</v>
      </c>
      <c r="O7" s="11">
        <f>'TP1'!O8-'TP1'!N8</f>
        <v>19632</v>
      </c>
      <c r="P7" s="11">
        <f>'TP1'!P8-'TP1'!O8</f>
        <v>19642</v>
      </c>
      <c r="Q7" s="11">
        <f>'TP1'!Q8-'TP1'!P8</f>
        <v>24494</v>
      </c>
      <c r="R7" s="11">
        <f>'TP1'!R8-'TP1'!Q8</f>
        <v>19832</v>
      </c>
      <c r="S7" s="11">
        <f>'TP1'!S8-'TP1'!R8</f>
        <v>19876</v>
      </c>
      <c r="T7" s="11">
        <f>'TP1'!T8-'TP1'!S8</f>
        <v>23160</v>
      </c>
      <c r="U7" s="11">
        <f>'TP1'!U8-'TP1'!T8</f>
        <v>19536</v>
      </c>
      <c r="V7" s="11">
        <f>'TP1'!V8-'TP1'!U8</f>
        <v>19896</v>
      </c>
      <c r="W7" s="11">
        <f>'TP1'!W8-'TP1'!V8</f>
        <v>23492</v>
      </c>
      <c r="X7" s="11">
        <f>'TP1'!X8-'TP1'!W8</f>
        <v>20444</v>
      </c>
      <c r="Y7" s="11">
        <f>'TP1'!Y8-'TP1'!X8</f>
        <v>20012</v>
      </c>
      <c r="Z7" s="11">
        <f>'TP1'!Z8-'TP1'!Y8</f>
        <v>23440</v>
      </c>
      <c r="AA7" s="11">
        <f>'TP1'!AA8-'TP1'!Z8</f>
        <v>20120</v>
      </c>
      <c r="AB7" s="11">
        <f>'TP1'!AB8-'TP1'!AA8</f>
        <v>19544</v>
      </c>
      <c r="AC7" s="11">
        <f>'TP1'!AC8-'TP1'!AB8</f>
        <v>19840</v>
      </c>
      <c r="AD7" s="11">
        <f>'TP1'!AD8-'TP1'!AC8</f>
        <v>23220</v>
      </c>
      <c r="AE7" s="11">
        <f>'TP1'!AE8-'TP1'!AD8</f>
        <v>-34879820</v>
      </c>
      <c r="AF7" s="11">
        <f>'TP1'!AF8-'TP1'!AE8</f>
        <v>0</v>
      </c>
      <c r="AG7" s="11">
        <f>'TP1'!AG8-'TP1'!AF8</f>
        <v>0</v>
      </c>
      <c r="AH7" s="11">
        <f>'TP1'!AH8-'TP1'!AG8</f>
        <v>0</v>
      </c>
      <c r="AI7" s="13"/>
    </row>
    <row r="8" spans="1:35" s="13" customFormat="1" ht="15.1" customHeight="1" x14ac:dyDescent="0.25">
      <c r="A8" s="134"/>
      <c r="B8" s="130"/>
      <c r="C8" s="52" t="s">
        <v>20</v>
      </c>
      <c r="D8" s="11">
        <f>'TP1'!D9-'TP1'!C9</f>
        <v>24892</v>
      </c>
      <c r="E8" s="11">
        <f>'TP1'!E9-'TP1'!D9</f>
        <v>22224</v>
      </c>
      <c r="F8" s="11">
        <f>'TP1'!F9-'TP1'!E9</f>
        <v>24888</v>
      </c>
      <c r="G8" s="11">
        <f>'TP1'!G9-'TP1'!F9</f>
        <v>21588</v>
      </c>
      <c r="H8" s="11">
        <f>'TP1'!H9-'TP1'!G9</f>
        <v>24204</v>
      </c>
      <c r="I8" s="11">
        <f>'TP1'!I9-'TP1'!H9</f>
        <v>24032</v>
      </c>
      <c r="J8" s="11">
        <f>'TP1'!J9-'TP1'!I9</f>
        <v>21620</v>
      </c>
      <c r="K8" s="11">
        <f>'TP1'!K9-'TP1'!J9</f>
        <v>24916</v>
      </c>
      <c r="L8" s="11">
        <f>'TP1'!L9-'TP1'!K9</f>
        <v>21876</v>
      </c>
      <c r="M8" s="11">
        <f>'TP1'!M9-'TP1'!L9</f>
        <v>25476</v>
      </c>
      <c r="N8" s="11">
        <f>'TP1'!N9-'TP1'!M9</f>
        <v>21700</v>
      </c>
      <c r="O8" s="11">
        <f>'TP1'!O9-'TP1'!N9</f>
        <v>24276</v>
      </c>
      <c r="P8" s="11">
        <f>'TP1'!P9-'TP1'!O9</f>
        <v>24256</v>
      </c>
      <c r="Q8" s="11">
        <f>'TP1'!Q9-'TP1'!P9</f>
        <v>19760</v>
      </c>
      <c r="R8" s="11">
        <f>'TP1'!R9-'TP1'!Q9</f>
        <v>24812</v>
      </c>
      <c r="S8" s="11">
        <f>'TP1'!S9-'TP1'!R9</f>
        <v>24612</v>
      </c>
      <c r="T8" s="11">
        <f>'TP1'!T9-'TP1'!S9</f>
        <v>21472</v>
      </c>
      <c r="U8" s="11">
        <f>'TP1'!U9-'TP1'!T9</f>
        <v>21848</v>
      </c>
      <c r="V8" s="11">
        <f>'TP1'!V9-'TP1'!U9</f>
        <v>24808</v>
      </c>
      <c r="W8" s="11">
        <f>'TP1'!W9-'TP1'!V9</f>
        <v>21840</v>
      </c>
      <c r="X8" s="11">
        <f>'TP1'!X9-'TP1'!W9</f>
        <v>21204</v>
      </c>
      <c r="Y8" s="11">
        <f>'TP1'!Y9-'TP1'!X9</f>
        <v>24748</v>
      </c>
      <c r="Z8" s="11">
        <f>'TP1'!Z9-'TP1'!Y9</f>
        <v>21840</v>
      </c>
      <c r="AA8" s="11">
        <f>'TP1'!AA9-'TP1'!Z9</f>
        <v>24756</v>
      </c>
      <c r="AB8" s="11">
        <f>'TP1'!AB9-'TP1'!AA9</f>
        <v>21428</v>
      </c>
      <c r="AC8" s="11">
        <f>'TP1'!AC9-'TP1'!AB9</f>
        <v>24888</v>
      </c>
      <c r="AD8" s="11">
        <f>'TP1'!AD9-'TP1'!AC9</f>
        <v>21976</v>
      </c>
      <c r="AE8" s="11">
        <f>'TP1'!AE9-'TP1'!AD9</f>
        <v>-58859316</v>
      </c>
      <c r="AF8" s="11">
        <f>'TP1'!AF9-'TP1'!AE9</f>
        <v>0</v>
      </c>
      <c r="AG8" s="11">
        <f>'TP1'!AG9-'TP1'!AF9</f>
        <v>0</v>
      </c>
      <c r="AH8" s="11">
        <f>'TP1'!AH9-'TP1'!AG9</f>
        <v>0</v>
      </c>
    </row>
    <row r="9" spans="1:35" s="43" customFormat="1" ht="15.1" customHeight="1" x14ac:dyDescent="0.25">
      <c r="A9" s="144" t="s">
        <v>21</v>
      </c>
      <c r="B9" s="130" t="s">
        <v>15</v>
      </c>
      <c r="C9" s="12" t="s">
        <v>16</v>
      </c>
      <c r="D9" s="91">
        <f>'TP2'!D5-'TP2'!C5</f>
        <v>25184</v>
      </c>
      <c r="E9" s="91">
        <f>'TP2'!E5-'TP2'!D5</f>
        <v>21856</v>
      </c>
      <c r="F9" s="91">
        <f>'TP2'!F5-'TP2'!E5</f>
        <v>22248</v>
      </c>
      <c r="G9" s="91">
        <f>'TP2'!G5-'TP2'!F5</f>
        <v>24624</v>
      </c>
      <c r="H9" s="91">
        <f>'TP2'!H5-'TP2'!G5</f>
        <v>22552</v>
      </c>
      <c r="I9" s="91">
        <f>'TP2'!I5-'TP2'!H5</f>
        <v>21464</v>
      </c>
      <c r="J9" s="91">
        <f>'TP2'!J5-'TP2'!I5</f>
        <v>24360</v>
      </c>
      <c r="K9" s="91">
        <f>'TP2'!K5-'TP2'!J5</f>
        <v>23087</v>
      </c>
      <c r="L9" s="91">
        <f>'TP2'!L5-'TP2'!K5</f>
        <v>22289</v>
      </c>
      <c r="M9" s="91">
        <f>'TP2'!M5-'TP2'!L5</f>
        <v>25360</v>
      </c>
      <c r="N9" s="91">
        <f>'TP2'!N5-'TP2'!M5</f>
        <v>21976</v>
      </c>
      <c r="O9" s="91">
        <f>'TP2'!O5-'TP2'!N5</f>
        <v>22640</v>
      </c>
      <c r="P9" s="91">
        <f>'TP2'!P5-'TP2'!O5</f>
        <v>24656</v>
      </c>
      <c r="Q9" s="91">
        <f>'TP2'!Q5-'TP2'!P5</f>
        <v>22448</v>
      </c>
      <c r="R9" s="91">
        <f>'TP2'!R5-'TP2'!Q5</f>
        <v>22288</v>
      </c>
      <c r="S9" s="91">
        <f>'TP2'!S5-'TP2'!R5</f>
        <v>22080</v>
      </c>
      <c r="T9" s="91">
        <f>'TP2'!T5-'TP2'!S5</f>
        <v>22224</v>
      </c>
      <c r="U9" s="91">
        <f>'TP2'!U5-'TP2'!T5</f>
        <v>21384</v>
      </c>
      <c r="V9" s="91">
        <f>'TP2'!V5-'TP2'!U5</f>
        <v>22380</v>
      </c>
      <c r="W9" s="91">
        <f>'TP2'!W5-'TP2'!V5</f>
        <v>24668</v>
      </c>
      <c r="X9" s="91">
        <f>'TP2'!X5-'TP2'!W5</f>
        <v>24072</v>
      </c>
      <c r="Y9" s="91">
        <f>'TP2'!Y5-'TP2'!X5</f>
        <v>22416</v>
      </c>
      <c r="Z9" s="91">
        <f>'TP2'!Z5-'TP2'!Y5</f>
        <v>21792</v>
      </c>
      <c r="AA9" s="91">
        <f>'TP2'!AA5-'TP2'!Z5</f>
        <v>24952</v>
      </c>
      <c r="AB9" s="91">
        <f>'TP2'!AB5-'TP2'!AA5</f>
        <v>22432</v>
      </c>
      <c r="AC9" s="91">
        <f>'TP2'!AC5-'TP2'!AB5</f>
        <v>22468</v>
      </c>
      <c r="AD9" s="91">
        <f>'TP2'!AD5-'TP2'!AC5</f>
        <v>24772</v>
      </c>
      <c r="AE9" s="91">
        <f>'TP2'!AE5-'TP2'!AD5</f>
        <v>-80756432</v>
      </c>
      <c r="AF9" s="91">
        <f>'TP2'!AF5-'TP2'!AE5</f>
        <v>0</v>
      </c>
      <c r="AG9" s="91">
        <f>'TP2'!AG5-'TP2'!AF5</f>
        <v>0</v>
      </c>
      <c r="AH9" s="91">
        <f>'TP2'!AH5-'TP2'!AG5</f>
        <v>0</v>
      </c>
    </row>
    <row r="10" spans="1:35" s="43" customFormat="1" ht="15.1" customHeight="1" x14ac:dyDescent="0.25">
      <c r="A10" s="145"/>
      <c r="B10" s="130"/>
      <c r="C10" s="12" t="s">
        <v>17</v>
      </c>
      <c r="D10" s="61">
        <f>'TP2'!D6-'TP2'!C6</f>
        <v>21554</v>
      </c>
      <c r="E10" s="61">
        <f>'TP2'!E6-'TP2'!D6</f>
        <v>23800</v>
      </c>
      <c r="F10" s="61">
        <f>'TP2'!F6-'TP2'!E6</f>
        <v>23872</v>
      </c>
      <c r="G10" s="61">
        <f>'TP2'!G6-'TP2'!F6</f>
        <v>21088</v>
      </c>
      <c r="H10" s="61">
        <f>'TP2'!H6-'TP2'!G6</f>
        <v>23040</v>
      </c>
      <c r="I10" s="61">
        <f>'TP2'!I6-'TP2'!H6</f>
        <v>23272</v>
      </c>
      <c r="J10" s="61">
        <f>'TP2'!J6-'TP2'!I6</f>
        <v>20584</v>
      </c>
      <c r="K10" s="61">
        <f>'TP2'!K6-'TP2'!J6</f>
        <v>23325</v>
      </c>
      <c r="L10" s="61">
        <f>'TP2'!L6-'TP2'!K6</f>
        <v>23555</v>
      </c>
      <c r="M10" s="61">
        <f>'TP2'!M6-'TP2'!L6</f>
        <v>20776</v>
      </c>
      <c r="N10" s="61">
        <f>'TP2'!N6-'TP2'!M6</f>
        <v>22920</v>
      </c>
      <c r="O10" s="61">
        <f>'TP2'!O6-'TP2'!N6</f>
        <v>23272</v>
      </c>
      <c r="P10" s="61">
        <f>'TP2'!P6-'TP2'!O6</f>
        <v>20408</v>
      </c>
      <c r="Q10" s="61">
        <f>'TP2'!Q6-'TP2'!P6</f>
        <v>23296</v>
      </c>
      <c r="R10" s="61">
        <f>'TP2'!R6-'TP2'!Q6</f>
        <v>23776</v>
      </c>
      <c r="S10" s="61">
        <f>'TP2'!S6-'TP2'!R6</f>
        <v>23328</v>
      </c>
      <c r="T10" s="61">
        <f>'TP2'!T6-'TP2'!S6</f>
        <v>22184</v>
      </c>
      <c r="U10" s="61">
        <f>'TP2'!U6-'TP2'!T6</f>
        <v>23648</v>
      </c>
      <c r="V10" s="61">
        <f>'TP2'!V6-'TP2'!U6</f>
        <v>23287</v>
      </c>
      <c r="W10" s="61">
        <f>'TP2'!W6-'TP2'!V6</f>
        <v>20913</v>
      </c>
      <c r="X10" s="61">
        <f>'TP2'!X6-'TP2'!W6</f>
        <v>21184</v>
      </c>
      <c r="Y10" s="61">
        <f>'TP2'!Y6-'TP2'!X6</f>
        <v>23576</v>
      </c>
      <c r="Z10" s="61">
        <f>'TP2'!Z6-'TP2'!Y6</f>
        <v>23600</v>
      </c>
      <c r="AA10" s="61">
        <f>'TP2'!AA6-'TP2'!Z6</f>
        <v>20840</v>
      </c>
      <c r="AB10" s="61">
        <f>'TP2'!AB6-'TP2'!AA6</f>
        <v>23568</v>
      </c>
      <c r="AC10" s="61">
        <f>'TP2'!AC6-'TP2'!AB6</f>
        <v>23936</v>
      </c>
      <c r="AD10" s="61">
        <f>'TP2'!AD6-'TP2'!AC6</f>
        <v>20464</v>
      </c>
      <c r="AE10" s="61">
        <f>'TP2'!AE6-'TP2'!AD6</f>
        <v>-84546456</v>
      </c>
      <c r="AF10" s="61">
        <f>'TP2'!AF6-'TP2'!AE6</f>
        <v>0</v>
      </c>
      <c r="AG10" s="61">
        <f>'TP2'!AG6-'TP2'!AF6</f>
        <v>0</v>
      </c>
      <c r="AH10" s="61">
        <f>'TP2'!AH6-'TP2'!AG6</f>
        <v>0</v>
      </c>
    </row>
    <row r="11" spans="1:35" s="43" customFormat="1" ht="15.1" customHeight="1" x14ac:dyDescent="0.25">
      <c r="A11" s="145"/>
      <c r="B11" s="130" t="s">
        <v>18</v>
      </c>
      <c r="C11" s="12" t="s">
        <v>22</v>
      </c>
      <c r="D11" s="61">
        <f>'TP2'!D7-'TP2'!C7</f>
        <v>23733</v>
      </c>
      <c r="E11" s="61">
        <f>'TP2'!E7-'TP2'!D7</f>
        <v>23776</v>
      </c>
      <c r="F11" s="61">
        <f>'TP2'!F7-'TP2'!E7</f>
        <v>22488</v>
      </c>
      <c r="G11" s="61">
        <f>'TP2'!G7-'TP2'!F7</f>
        <v>23176</v>
      </c>
      <c r="H11" s="61">
        <f>'TP2'!H7-'TP2'!G7</f>
        <v>22576</v>
      </c>
      <c r="I11" s="61">
        <f>'TP2'!I7-'TP2'!H7</f>
        <v>23288</v>
      </c>
      <c r="J11" s="61">
        <f>'TP2'!J7-'TP2'!I7</f>
        <v>22112</v>
      </c>
      <c r="K11" s="61">
        <f>'TP2'!K7-'TP2'!J7</f>
        <v>23280</v>
      </c>
      <c r="L11" s="61">
        <f>'TP2'!L7-'TP2'!K7</f>
        <v>23000</v>
      </c>
      <c r="M11" s="61">
        <f>'TP2'!M7-'TP2'!L7</f>
        <v>23120</v>
      </c>
      <c r="N11" s="61">
        <f>'TP2'!N7-'TP2'!M7</f>
        <v>16736</v>
      </c>
      <c r="O11" s="61">
        <f>'TP2'!O7-'TP2'!N7</f>
        <v>28256</v>
      </c>
      <c r="P11" s="61">
        <f>'TP2'!P7-'TP2'!O7</f>
        <v>22776</v>
      </c>
      <c r="Q11" s="61">
        <f>'TP2'!Q7-'TP2'!P7</f>
        <v>23240</v>
      </c>
      <c r="R11" s="61">
        <f>'TP2'!R7-'TP2'!Q7</f>
        <v>23160</v>
      </c>
      <c r="S11" s="61">
        <f>'TP2'!S7-'TP2'!R7</f>
        <v>22880</v>
      </c>
      <c r="T11" s="61">
        <f>'TP2'!T7-'TP2'!S7</f>
        <v>23104</v>
      </c>
      <c r="U11" s="61">
        <f>'TP2'!U7-'TP2'!T7</f>
        <v>22680</v>
      </c>
      <c r="V11" s="61">
        <f>'TP2'!V7-'TP2'!U7</f>
        <v>23224</v>
      </c>
      <c r="W11" s="61">
        <f>'TP2'!W7-'TP2'!V7</f>
        <v>22592</v>
      </c>
      <c r="X11" s="61">
        <f>'TP2'!X7-'TP2'!W7</f>
        <v>22752</v>
      </c>
      <c r="Y11" s="61">
        <f>'TP2'!Y7-'TP2'!X7</f>
        <v>22840</v>
      </c>
      <c r="Z11" s="61">
        <f>'TP2'!Z7-'TP2'!Y7</f>
        <v>23040</v>
      </c>
      <c r="AA11" s="61">
        <f>'TP2'!AA7-'TP2'!Z7</f>
        <v>22984</v>
      </c>
      <c r="AB11" s="61">
        <f>'TP2'!AB7-'TP2'!AA7</f>
        <v>22772</v>
      </c>
      <c r="AC11" s="61">
        <f>'TP2'!AC7-'TP2'!AB7</f>
        <v>22876</v>
      </c>
      <c r="AD11" s="61">
        <f>'TP2'!AD7-'TP2'!AC7</f>
        <v>22728</v>
      </c>
      <c r="AE11" s="61">
        <f>'TP2'!AE7-'TP2'!AD7</f>
        <v>-79404664</v>
      </c>
      <c r="AF11" s="61">
        <f>'TP2'!AF7-'TP2'!AE7</f>
        <v>0</v>
      </c>
      <c r="AG11" s="61">
        <f>'TP2'!AG7-'TP2'!AF7</f>
        <v>0</v>
      </c>
      <c r="AH11" s="61">
        <f>'TP2'!AH7-'TP2'!AG7</f>
        <v>0</v>
      </c>
    </row>
    <row r="12" spans="1:35" s="43" customFormat="1" ht="15.1" customHeight="1" x14ac:dyDescent="0.25">
      <c r="A12" s="133"/>
      <c r="B12" s="130"/>
      <c r="C12" s="12" t="s">
        <v>20</v>
      </c>
      <c r="D12" s="61">
        <f>'TP2'!D8-'TP2'!C8</f>
        <v>22556</v>
      </c>
      <c r="E12" s="61">
        <f>'TP2'!E8-'TP2'!D8</f>
        <v>22936</v>
      </c>
      <c r="F12" s="61">
        <f>'TP2'!F8-'TP2'!E8</f>
        <v>22292</v>
      </c>
      <c r="G12" s="61">
        <f>'TP2'!G8-'TP2'!F8</f>
        <v>22456</v>
      </c>
      <c r="H12" s="61">
        <f>'TP2'!H8-'TP2'!G8</f>
        <v>22252</v>
      </c>
      <c r="I12" s="61">
        <f>'TP2'!I8-'TP2'!H8</f>
        <v>23032</v>
      </c>
      <c r="J12" s="61">
        <f>'TP2'!J8-'TP2'!I8</f>
        <v>22120</v>
      </c>
      <c r="K12" s="61">
        <f>'TP2'!K8-'TP2'!J8</f>
        <v>23004</v>
      </c>
      <c r="L12" s="61">
        <f>'TP2'!L8-'TP2'!K8</f>
        <v>22340</v>
      </c>
      <c r="M12" s="61">
        <f>'TP2'!M8-'TP2'!L8</f>
        <v>22604</v>
      </c>
      <c r="N12" s="61">
        <f>'TP2'!N8-'TP2'!M8</f>
        <v>22556</v>
      </c>
      <c r="O12" s="61">
        <f>'TP2'!O8-'TP2'!N8</f>
        <v>22724</v>
      </c>
      <c r="P12" s="61">
        <f>'TP2'!P8-'TP2'!O8</f>
        <v>22380</v>
      </c>
      <c r="Q12" s="61">
        <f>'TP2'!Q8-'TP2'!P8</f>
        <v>22908</v>
      </c>
      <c r="R12" s="61">
        <f>'TP2'!R8-'TP2'!Q8</f>
        <v>22916</v>
      </c>
      <c r="S12" s="61">
        <f>'TP2'!S8-'TP2'!R8</f>
        <v>22316</v>
      </c>
      <c r="T12" s="61">
        <f>'TP2'!T8-'TP2'!S8</f>
        <v>22676</v>
      </c>
      <c r="U12" s="61">
        <f>'TP2'!U8-'TP2'!T8</f>
        <v>22940</v>
      </c>
      <c r="V12" s="61">
        <f>'TP2'!V8-'TP2'!U8</f>
        <v>23296</v>
      </c>
      <c r="W12" s="61">
        <f>'TP2'!W8-'TP2'!V8</f>
        <v>22252</v>
      </c>
      <c r="X12" s="61">
        <f>'TP2'!X8-'TP2'!W8</f>
        <v>22304</v>
      </c>
      <c r="Y12" s="61">
        <f>'TP2'!Y8-'TP2'!X8</f>
        <v>22640</v>
      </c>
      <c r="Z12" s="61">
        <f>'TP2'!Z8-'TP2'!Y8</f>
        <v>22668</v>
      </c>
      <c r="AA12" s="61">
        <f>'TP2'!AA8-'TP2'!Z8</f>
        <v>22220</v>
      </c>
      <c r="AB12" s="61">
        <f>'TP2'!AB8-'TP2'!AA8</f>
        <v>22468</v>
      </c>
      <c r="AC12" s="61">
        <f>'TP2'!AC8-'TP2'!AB8</f>
        <v>22624</v>
      </c>
      <c r="AD12" s="61">
        <f>'TP2'!AD8-'TP2'!AC8</f>
        <v>22344</v>
      </c>
      <c r="AE12" s="61">
        <f>'TP2'!AE8-'TP2'!AD8</f>
        <v>-52908996</v>
      </c>
      <c r="AF12" s="61">
        <f>'TP2'!AF8-'TP2'!AE8</f>
        <v>0</v>
      </c>
      <c r="AG12" s="61">
        <f>'TP2'!AG8-'TP2'!AF8</f>
        <v>0</v>
      </c>
      <c r="AH12" s="61">
        <f>'TP2'!AH8-'TP2'!AG8</f>
        <v>0</v>
      </c>
    </row>
    <row r="13" spans="1:35" s="13" customFormat="1" ht="15.1" customHeight="1" x14ac:dyDescent="0.25">
      <c r="A13" s="135" t="s">
        <v>23</v>
      </c>
      <c r="B13" s="138" t="s">
        <v>15</v>
      </c>
      <c r="C13" s="52" t="s">
        <v>16</v>
      </c>
      <c r="D13" s="11">
        <f>'TP3'!D5-'TP3'!C5</f>
        <v>15984</v>
      </c>
      <c r="E13" s="11">
        <f>'TP3'!E5-'TP3'!D5</f>
        <v>16620</v>
      </c>
      <c r="F13" s="11">
        <f>'TP3'!F5-'TP3'!E5</f>
        <v>15984</v>
      </c>
      <c r="G13" s="11">
        <f>'TP3'!G5-'TP3'!F5</f>
        <v>15476</v>
      </c>
      <c r="H13" s="11">
        <f>'TP3'!H5-'TP3'!G5</f>
        <v>16480</v>
      </c>
      <c r="I13" s="11">
        <f>'TP3'!I5-'TP3'!H5</f>
        <v>16540</v>
      </c>
      <c r="J13" s="11">
        <f>'TP3'!J5-'TP3'!I5</f>
        <v>16208</v>
      </c>
      <c r="K13" s="11">
        <f>'TP3'!K5-'TP3'!J5</f>
        <v>16432</v>
      </c>
      <c r="L13" s="11">
        <f>'TP3'!L5-'TP3'!K5</f>
        <v>16204</v>
      </c>
      <c r="M13" s="11">
        <f>'TP3'!M5-'TP3'!L5</f>
        <v>16452</v>
      </c>
      <c r="N13" s="11">
        <f>'TP3'!N5-'TP3'!M5</f>
        <v>16472</v>
      </c>
      <c r="O13" s="11">
        <f>'TP3'!O5-'TP3'!N5</f>
        <v>16368</v>
      </c>
      <c r="P13" s="11">
        <f>'TP3'!P5-'TP3'!O5</f>
        <v>16584</v>
      </c>
      <c r="Q13" s="11">
        <f>'TP3'!Q5-'TP3'!P5</f>
        <v>16732</v>
      </c>
      <c r="R13" s="11">
        <f>'TP3'!R5-'TP3'!Q5</f>
        <v>16828</v>
      </c>
      <c r="S13" s="11">
        <f>'TP3'!S5-'TP3'!R5</f>
        <v>16512</v>
      </c>
      <c r="T13" s="11">
        <f>'TP3'!T5-'TP3'!S5</f>
        <v>16600</v>
      </c>
      <c r="U13" s="11">
        <f>'TP3'!U5-'TP3'!T5</f>
        <v>16236</v>
      </c>
      <c r="V13" s="11">
        <f>'TP3'!V5-'TP3'!U5</f>
        <v>16484</v>
      </c>
      <c r="W13" s="11">
        <f>'TP3'!W5-'TP3'!V5</f>
        <v>16704</v>
      </c>
      <c r="X13" s="11">
        <f>'TP3'!X5-'TP3'!W5</f>
        <v>16840</v>
      </c>
      <c r="Y13" s="11">
        <f>'TP3'!Y5-'TP3'!X5</f>
        <v>17796</v>
      </c>
      <c r="Z13" s="11">
        <f>'TP3'!Z5-'TP3'!Y5</f>
        <v>17172</v>
      </c>
      <c r="AA13" s="11">
        <f>'TP3'!AA5-'TP3'!Z5</f>
        <v>17532</v>
      </c>
      <c r="AB13" s="11">
        <f>'TP3'!AB5-'TP3'!AA5</f>
        <v>17004</v>
      </c>
      <c r="AC13" s="11">
        <f>'TP3'!AC5-'TP3'!AB5</f>
        <v>17456</v>
      </c>
      <c r="AD13" s="11">
        <f>'TP3'!AD5-'TP3'!AC5</f>
        <v>17284</v>
      </c>
      <c r="AE13" s="11">
        <f>'TP3'!AE5-'TP3'!AD5</f>
        <v>17724</v>
      </c>
      <c r="AF13" s="11">
        <f>'TP3'!AF5-'TP3'!AE5</f>
        <v>-64596668</v>
      </c>
      <c r="AG13" s="11">
        <f>'TP3'!AG5-'TP3'!AF5</f>
        <v>0</v>
      </c>
      <c r="AH13" s="11">
        <f>'TP3'!AH5-'TP3'!AG5</f>
        <v>0</v>
      </c>
    </row>
    <row r="14" spans="1:35" s="13" customFormat="1" ht="15.1" customHeight="1" x14ac:dyDescent="0.25">
      <c r="A14" s="136"/>
      <c r="B14" s="138"/>
      <c r="C14" s="52" t="s">
        <v>17</v>
      </c>
      <c r="D14" s="11">
        <f>'TP3'!D6-'TP3'!C6</f>
        <v>18960</v>
      </c>
      <c r="E14" s="11">
        <f>'TP3'!E6-'TP3'!D6</f>
        <v>18872</v>
      </c>
      <c r="F14" s="11">
        <f>'TP3'!F6-'TP3'!E6</f>
        <v>18664</v>
      </c>
      <c r="G14" s="11">
        <f>'TP3'!G6-'TP3'!F6</f>
        <v>18528</v>
      </c>
      <c r="H14" s="11">
        <f>'TP3'!H6-'TP3'!G6</f>
        <v>18656</v>
      </c>
      <c r="I14" s="11">
        <f>'TP3'!I6-'TP3'!H6</f>
        <v>18712</v>
      </c>
      <c r="J14" s="11">
        <f>'TP3'!J6-'TP3'!I6</f>
        <v>18776</v>
      </c>
      <c r="K14" s="11">
        <f>'TP3'!K6-'TP3'!J6</f>
        <v>18860</v>
      </c>
      <c r="L14" s="11">
        <f>'TP3'!L6-'TP3'!K6</f>
        <v>18828</v>
      </c>
      <c r="M14" s="11">
        <f>'TP3'!M6-'TP3'!L6</f>
        <v>18952</v>
      </c>
      <c r="N14" s="11">
        <f>'TP3'!N6-'TP3'!M6</f>
        <v>18700</v>
      </c>
      <c r="O14" s="11">
        <f>'TP3'!O6-'TP3'!N6</f>
        <v>18912</v>
      </c>
      <c r="P14" s="11">
        <f>'TP3'!P6-'TP3'!O6</f>
        <v>18856</v>
      </c>
      <c r="Q14" s="11">
        <f>'TP3'!Q6-'TP3'!P6</f>
        <v>19116</v>
      </c>
      <c r="R14" s="11">
        <f>'TP3'!R6-'TP3'!Q6</f>
        <v>19036</v>
      </c>
      <c r="S14" s="11">
        <f>'TP3'!S6-'TP3'!R6</f>
        <v>18848</v>
      </c>
      <c r="T14" s="11">
        <f>'TP3'!T6-'TP3'!S6</f>
        <v>18964</v>
      </c>
      <c r="U14" s="11">
        <f>'TP3'!U6-'TP3'!T6</f>
        <v>19084</v>
      </c>
      <c r="V14" s="11">
        <f>'TP3'!V6-'TP3'!U6</f>
        <v>19080</v>
      </c>
      <c r="W14" s="11">
        <f>'TP3'!W6-'TP3'!V6</f>
        <v>18888</v>
      </c>
      <c r="X14" s="11">
        <f>'TP3'!X6-'TP3'!W6</f>
        <v>18536</v>
      </c>
      <c r="Y14" s="11">
        <f>'TP3'!Y6-'TP3'!X6</f>
        <v>18492</v>
      </c>
      <c r="Z14" s="11">
        <f>'TP3'!Z6-'TP3'!Y6</f>
        <v>18152</v>
      </c>
      <c r="AA14" s="11">
        <f>'TP3'!AA6-'TP3'!Z6</f>
        <v>18440</v>
      </c>
      <c r="AB14" s="11">
        <f>'TP3'!AB6-'TP3'!AA6</f>
        <v>18288</v>
      </c>
      <c r="AC14" s="11">
        <f>'TP3'!AC6-'TP3'!AB6</f>
        <v>18812</v>
      </c>
      <c r="AD14" s="11">
        <f>'TP3'!AD6-'TP3'!AC6</f>
        <v>18576</v>
      </c>
      <c r="AE14" s="11">
        <f>'TP3'!AE6-'TP3'!AD6</f>
        <v>18820</v>
      </c>
      <c r="AF14" s="11">
        <f>'TP3'!AF6-'TP3'!AE6</f>
        <v>-61315256</v>
      </c>
      <c r="AG14" s="11">
        <f>'TP3'!AG6-'TP3'!AF6</f>
        <v>0</v>
      </c>
      <c r="AH14" s="11">
        <f>'TP3'!AH6-'TP3'!AG6</f>
        <v>0</v>
      </c>
    </row>
    <row r="15" spans="1:35" s="13" customFormat="1" ht="15.1" customHeight="1" x14ac:dyDescent="0.25">
      <c r="A15" s="136"/>
      <c r="B15" s="138" t="s">
        <v>18</v>
      </c>
      <c r="C15" s="52" t="s">
        <v>22</v>
      </c>
      <c r="D15" s="11">
        <f>'TP3'!D7-'TP3'!C7</f>
        <v>16119</v>
      </c>
      <c r="E15" s="11">
        <f>'TP3'!E7-'TP3'!D7</f>
        <v>16207</v>
      </c>
      <c r="F15" s="11">
        <f>'TP3'!F7-'TP3'!E7</f>
        <v>16360</v>
      </c>
      <c r="G15" s="11">
        <f>'TP3'!G7-'TP3'!F7</f>
        <v>16751</v>
      </c>
      <c r="H15" s="11">
        <f>'TP3'!H7-'TP3'!G7</f>
        <v>16744</v>
      </c>
      <c r="I15" s="11">
        <f>'TP3'!I7-'TP3'!H7</f>
        <v>16578</v>
      </c>
      <c r="J15" s="11">
        <f>'TP3'!J7-'TP3'!I7</f>
        <v>16420</v>
      </c>
      <c r="K15" s="11">
        <f>'TP3'!K7-'TP3'!J7</f>
        <v>16439</v>
      </c>
      <c r="L15" s="11">
        <f>'TP3'!L7-'TP3'!K7</f>
        <v>16273</v>
      </c>
      <c r="M15" s="11">
        <f>'TP3'!M7-'TP3'!L7</f>
        <v>16309</v>
      </c>
      <c r="N15" s="11">
        <f>'TP3'!N7-'TP3'!M7</f>
        <v>16344</v>
      </c>
      <c r="O15" s="11">
        <f>'TP3'!O7-'TP3'!N7</f>
        <v>16301</v>
      </c>
      <c r="P15" s="11">
        <f>'TP3'!P7-'TP3'!O7</f>
        <v>16121</v>
      </c>
      <c r="Q15" s="11">
        <f>'TP3'!Q7-'TP3'!P7</f>
        <v>16090</v>
      </c>
      <c r="R15" s="11">
        <f>'TP3'!R7-'TP3'!Q7</f>
        <v>16462</v>
      </c>
      <c r="S15" s="11">
        <f>'TP3'!S7-'TP3'!R7</f>
        <v>16025</v>
      </c>
      <c r="T15" s="11">
        <f>'TP3'!T7-'TP3'!S7</f>
        <v>16425</v>
      </c>
      <c r="U15" s="11">
        <f>'TP3'!U7-'TP3'!T7</f>
        <v>16624</v>
      </c>
      <c r="V15" s="11">
        <f>'TP3'!V7-'TP3'!U7</f>
        <v>16586</v>
      </c>
      <c r="W15" s="11">
        <f>'TP3'!W7-'TP3'!V7</f>
        <v>16717</v>
      </c>
      <c r="X15" s="11">
        <f>'TP3'!X7-'TP3'!W7</f>
        <v>16903</v>
      </c>
      <c r="Y15" s="11">
        <f>'TP3'!Y7-'TP3'!X7</f>
        <v>16718</v>
      </c>
      <c r="Z15" s="11">
        <f>'TP3'!Z7-'TP3'!Y7</f>
        <v>16431</v>
      </c>
      <c r="AA15" s="11">
        <f>'TP3'!AA7-'TP3'!Z7</f>
        <v>16677</v>
      </c>
      <c r="AB15" s="11">
        <f>'TP3'!AB7-'TP3'!AA7</f>
        <v>16742</v>
      </c>
      <c r="AC15" s="11">
        <f>'TP3'!AC7-'TP3'!AB7</f>
        <v>16414</v>
      </c>
      <c r="AD15" s="11">
        <f>'TP3'!AD7-'TP3'!AC7</f>
        <v>16046</v>
      </c>
      <c r="AE15" s="11">
        <f>'TP3'!AE7-'TP3'!AD7</f>
        <v>16266</v>
      </c>
      <c r="AF15" s="11">
        <f>'TP3'!AF7-'TP3'!AE7</f>
        <v>-18749010</v>
      </c>
      <c r="AG15" s="11">
        <f>'TP3'!AG7-'TP3'!AF7</f>
        <v>0</v>
      </c>
      <c r="AH15" s="11">
        <f>'TP3'!AH7-'TP3'!AG7</f>
        <v>0</v>
      </c>
    </row>
    <row r="16" spans="1:35" s="13" customFormat="1" ht="15.1" customHeight="1" x14ac:dyDescent="0.25">
      <c r="A16" s="137"/>
      <c r="B16" s="138"/>
      <c r="C16" s="52" t="s">
        <v>20</v>
      </c>
      <c r="D16" s="11">
        <f>'TP3'!D8-'TP3'!C8</f>
        <v>29398</v>
      </c>
      <c r="E16" s="11">
        <f>'TP3'!E8-'TP3'!D8</f>
        <v>29583</v>
      </c>
      <c r="F16" s="11">
        <f>'TP3'!F8-'TP3'!E8</f>
        <v>28834</v>
      </c>
      <c r="G16" s="11">
        <f>'TP3'!G8-'TP3'!F8</f>
        <v>29057</v>
      </c>
      <c r="H16" s="11">
        <f>'TP3'!H8-'TP3'!G8</f>
        <v>28960</v>
      </c>
      <c r="I16" s="11">
        <f>'TP3'!I8-'TP3'!H8</f>
        <v>29121</v>
      </c>
      <c r="J16" s="11">
        <f>'TP3'!J8-'TP3'!I8</f>
        <v>28987</v>
      </c>
      <c r="K16" s="11">
        <f>'TP3'!K8-'TP3'!J8</f>
        <v>29149</v>
      </c>
      <c r="L16" s="11">
        <f>'TP3'!L8-'TP3'!K8</f>
        <v>29053</v>
      </c>
      <c r="M16" s="11">
        <f>'TP3'!M8-'TP3'!L8</f>
        <v>29160</v>
      </c>
      <c r="N16" s="11">
        <f>'TP3'!N8-'TP3'!M8</f>
        <v>29470</v>
      </c>
      <c r="O16" s="11">
        <f>'TP3'!O8-'TP3'!N8</f>
        <v>28992</v>
      </c>
      <c r="P16" s="11">
        <f>'TP3'!P8-'TP3'!O8</f>
        <v>29573</v>
      </c>
      <c r="Q16" s="11">
        <f>'TP3'!Q8-'TP3'!P8</f>
        <v>29350</v>
      </c>
      <c r="R16" s="11">
        <f>'TP3'!R8-'TP3'!Q8</f>
        <v>29765</v>
      </c>
      <c r="S16" s="11">
        <f>'TP3'!S8-'TP3'!R8</f>
        <v>29524</v>
      </c>
      <c r="T16" s="11">
        <f>'TP3'!T8-'TP3'!S8</f>
        <v>29297</v>
      </c>
      <c r="U16" s="11">
        <f>'TP3'!U8-'TP3'!T8</f>
        <v>29533</v>
      </c>
      <c r="V16" s="11">
        <f>'TP3'!V8-'TP3'!U8</f>
        <v>29078</v>
      </c>
      <c r="W16" s="11">
        <f>'TP3'!W8-'TP3'!V8</f>
        <v>29400</v>
      </c>
      <c r="X16" s="11">
        <f>'TP3'!X8-'TP3'!W8</f>
        <v>29470</v>
      </c>
      <c r="Y16" s="11">
        <f>'TP3'!Y8-'TP3'!X8</f>
        <v>29821</v>
      </c>
      <c r="Z16" s="11">
        <f>'TP3'!Z8-'TP3'!Y8</f>
        <v>29425</v>
      </c>
      <c r="AA16" s="11">
        <f>'TP3'!AA8-'TP3'!Z8</f>
        <v>29095</v>
      </c>
      <c r="AB16" s="11">
        <f>'TP3'!AB8-'TP3'!AA8</f>
        <v>29598</v>
      </c>
      <c r="AC16" s="11">
        <f>'TP3'!AC8-'TP3'!AB8</f>
        <v>29824</v>
      </c>
      <c r="AD16" s="11">
        <f>'TP3'!AD8-'TP3'!AC8</f>
        <v>29584</v>
      </c>
      <c r="AE16" s="11">
        <f>'TP3'!AE8-'TP3'!AD8</f>
        <v>29637</v>
      </c>
      <c r="AF16" s="11">
        <f>'TP3'!AF8-'TP3'!AE8</f>
        <v>-27755553</v>
      </c>
      <c r="AG16" s="11">
        <f>'TP3'!AG8-'TP3'!AF8</f>
        <v>0</v>
      </c>
      <c r="AH16" s="11">
        <f>'TP3'!AH8-'TP3'!AG8</f>
        <v>0</v>
      </c>
    </row>
    <row r="17" spans="1:35" s="14" customFormat="1" ht="15.1" customHeight="1" x14ac:dyDescent="0.25">
      <c r="A17" s="144" t="s">
        <v>24</v>
      </c>
      <c r="B17" s="130" t="s">
        <v>25</v>
      </c>
      <c r="C17" s="12" t="s">
        <v>26</v>
      </c>
      <c r="D17" s="11">
        <f>'TP4'!D5-'TP4'!C5</f>
        <v>21796.849206348881</v>
      </c>
      <c r="E17" s="61">
        <f>'TP4'!E5-'TP4'!D5</f>
        <v>23386.777777777985</v>
      </c>
      <c r="F17" s="61">
        <f>'TP4'!F5-'TP4'!E5</f>
        <v>21740.611111110076</v>
      </c>
      <c r="G17" s="61">
        <f>'TP4'!G5-'TP4'!F5</f>
        <v>25403.246031746268</v>
      </c>
      <c r="H17" s="11">
        <f>'TP4'!H5-'TP4'!G5</f>
        <v>20965.984126985073</v>
      </c>
      <c r="I17" s="11">
        <f>'TP4'!I5-'TP4'!H5</f>
        <v>23436.357142858207</v>
      </c>
      <c r="J17" s="11">
        <f>'TP4'!J5-'TP4'!I5</f>
        <v>23292.07936507836</v>
      </c>
      <c r="K17" s="11">
        <f>'TP4'!K5-'TP4'!J5</f>
        <v>23275.777777777985</v>
      </c>
      <c r="L17" s="11">
        <f>'TP4'!L5-'TP4'!K5</f>
        <v>22726.690476190299</v>
      </c>
      <c r="M17" s="11">
        <f>'TP4'!M5-'TP4'!L5</f>
        <v>23208.777777777985</v>
      </c>
      <c r="N17" s="11">
        <f>'TP4'!N5-'TP4'!M5</f>
        <v>23155.317460317165</v>
      </c>
      <c r="O17" s="11">
        <f>'TP4'!O5-'TP4'!N5</f>
        <v>22793.595238095149</v>
      </c>
      <c r="P17" s="11">
        <f>'TP4'!P5-'TP4'!O5</f>
        <v>23026.833333333954</v>
      </c>
      <c r="Q17" s="11">
        <f>'TP4'!Q5-'TP4'!P5</f>
        <v>23335.031746029854</v>
      </c>
      <c r="R17" s="11">
        <f>'TP4'!R5-'TP4'!Q5</f>
        <v>22761.238095238805</v>
      </c>
      <c r="S17" s="11">
        <f>'TP4'!S5-'TP4'!R5</f>
        <v>22755.46031746082</v>
      </c>
      <c r="T17" s="11">
        <f>'TP4'!T5-'TP4'!S5</f>
        <v>22875.341269841418</v>
      </c>
      <c r="U17" s="11">
        <f>'TP4'!U5-'TP4'!T5</f>
        <v>23540</v>
      </c>
      <c r="V17" s="11">
        <f>'TP4'!V5-'TP4'!U5</f>
        <v>23516</v>
      </c>
      <c r="W17" s="11">
        <f>'TP4'!W5-'TP4'!V5</f>
        <v>22584</v>
      </c>
      <c r="X17" s="11">
        <f>'TP4'!X5-'TP4'!W5</f>
        <v>25674</v>
      </c>
      <c r="Y17" s="11">
        <f>'TP4'!Y5-'TP4'!X5</f>
        <v>24075</v>
      </c>
      <c r="Z17" s="11">
        <f>'TP4'!Z5-'TP4'!Y5</f>
        <v>20019</v>
      </c>
      <c r="AA17" s="11">
        <f>'TP4'!AA5-'TP4'!Z5</f>
        <v>22965.476190475747</v>
      </c>
      <c r="AB17" s="11">
        <f>'TP4'!AB5-'TP4'!AA5</f>
        <v>23771.547619048506</v>
      </c>
      <c r="AC17" s="11">
        <f>'TP4'!AC5-'TP4'!AB5</f>
        <v>23376.142857143655</v>
      </c>
      <c r="AD17" s="11">
        <f>'TP4'!AD5-'TP4'!AC5</f>
        <v>22000.785714283586</v>
      </c>
      <c r="AE17" s="11">
        <f>'TP4'!AE5-'TP4'!AD5</f>
        <v>-9178591.9523809515</v>
      </c>
      <c r="AF17" s="11">
        <f>'TP4'!AF5-'TP4'!AE5</f>
        <v>0</v>
      </c>
      <c r="AG17" s="11">
        <f>'TP4'!AG5-'TP4'!AF5</f>
        <v>0</v>
      </c>
      <c r="AH17" s="11">
        <f>'TP4'!AH5-'TP4'!AG5</f>
        <v>0</v>
      </c>
      <c r="AI17" s="13"/>
    </row>
    <row r="18" spans="1:35" s="14" customFormat="1" ht="15.1" customHeight="1" x14ac:dyDescent="0.25">
      <c r="A18" s="145"/>
      <c r="B18" s="130"/>
      <c r="C18" s="12" t="s">
        <v>27</v>
      </c>
      <c r="D18" s="11">
        <f>'TP4'!D6-'TP4'!C6</f>
        <v>29650</v>
      </c>
      <c r="E18" s="11">
        <f>'TP4'!E6-'TP4'!D6</f>
        <v>30088.666666664183</v>
      </c>
      <c r="F18" s="11">
        <f>'TP4'!F6-'TP4'!E6</f>
        <v>29744</v>
      </c>
      <c r="G18" s="11">
        <f>'TP4'!G6-'TP4'!F6</f>
        <v>33534</v>
      </c>
      <c r="H18" s="11">
        <f>'TP4'!H6-'TP4'!G6</f>
        <v>28491.333333335817</v>
      </c>
      <c r="I18" s="11">
        <f>'TP4'!I6-'TP4'!H6</f>
        <v>30400.666666664183</v>
      </c>
      <c r="J18" s="11">
        <f>'TP4'!J6-'TP4'!I6</f>
        <v>30762.166666667908</v>
      </c>
      <c r="K18" s="11">
        <f>'TP4'!K6-'TP4'!J6</f>
        <v>29844.5</v>
      </c>
      <c r="L18" s="11">
        <f>'TP4'!L6-'TP4'!K6</f>
        <v>30618.5</v>
      </c>
      <c r="M18" s="11">
        <f>'TP4'!M6-'TP4'!L6</f>
        <v>30481.666666667908</v>
      </c>
      <c r="N18" s="11">
        <f>'TP4'!N6-'TP4'!M6</f>
        <v>30373.666666664183</v>
      </c>
      <c r="O18" s="11">
        <f>'TP4'!O6-'TP4'!N6</f>
        <v>30674.5</v>
      </c>
      <c r="P18" s="11">
        <f>'TP4'!P6-'TP4'!O6</f>
        <v>29728</v>
      </c>
      <c r="Q18" s="11">
        <f>'TP4'!Q6-'TP4'!P6</f>
        <v>30204</v>
      </c>
      <c r="R18" s="11">
        <f>'TP4'!R6-'TP4'!Q6</f>
        <v>30384.5</v>
      </c>
      <c r="S18" s="11">
        <f>'TP4'!S6-'TP4'!R6</f>
        <v>31824.5</v>
      </c>
      <c r="T18" s="11">
        <f>'TP4'!T6-'TP4'!S6</f>
        <v>29192.166666667908</v>
      </c>
      <c r="U18" s="11">
        <f>'TP4'!U6-'TP4'!T6</f>
        <v>29983</v>
      </c>
      <c r="V18" s="11">
        <f>'TP4'!V6-'TP4'!U6</f>
        <v>30192</v>
      </c>
      <c r="W18" s="11">
        <f>'TP4'!W6-'TP4'!V6</f>
        <v>29233</v>
      </c>
      <c r="X18" s="11">
        <f>'TP4'!X6-'TP4'!W6</f>
        <v>30615</v>
      </c>
      <c r="Y18" s="11">
        <f>'TP4'!Y6-'TP4'!X6</f>
        <v>26255</v>
      </c>
      <c r="Z18" s="11">
        <f>'TP4'!Z6-'TP4'!Y6</f>
        <v>28862</v>
      </c>
      <c r="AA18" s="11">
        <f>'TP4'!AA6-'TP4'!Z6</f>
        <v>29915.5</v>
      </c>
      <c r="AB18" s="11">
        <f>'TP4'!AB6-'TP4'!AA6</f>
        <v>27833</v>
      </c>
      <c r="AC18" s="11">
        <f>'TP4'!AC6-'TP4'!AB6</f>
        <v>29102.833333332092</v>
      </c>
      <c r="AD18" s="11">
        <f>'TP4'!AD6-'TP4'!AC6</f>
        <v>30251.666666667908</v>
      </c>
      <c r="AE18" s="11">
        <f>'TP4'!AE6-'TP4'!AD6</f>
        <v>-12186625</v>
      </c>
      <c r="AF18" s="11">
        <f>'TP4'!AF6-'TP4'!AE6</f>
        <v>0</v>
      </c>
      <c r="AG18" s="11">
        <f>'TP4'!AG6-'TP4'!AF6</f>
        <v>0</v>
      </c>
      <c r="AH18" s="11">
        <f>'TP4'!AH6-'TP4'!AG6</f>
        <v>0</v>
      </c>
      <c r="AI18" s="13"/>
    </row>
    <row r="19" spans="1:35" s="14" customFormat="1" ht="15.1" customHeight="1" x14ac:dyDescent="0.25">
      <c r="A19" s="145"/>
      <c r="B19" s="130" t="s">
        <v>28</v>
      </c>
      <c r="C19" s="12" t="s">
        <v>26</v>
      </c>
      <c r="D19" s="11">
        <f>'TP4'!D7-'TP4'!C7</f>
        <v>17180.150793651119</v>
      </c>
      <c r="E19" s="61">
        <f>'TP4'!E7-'TP4'!D7</f>
        <v>18453.222222222015</v>
      </c>
      <c r="F19" s="61">
        <f>'TP4'!F7-'TP4'!E7</f>
        <v>17417.388888888061</v>
      </c>
      <c r="G19" s="61">
        <f>'TP4'!G7-'TP4'!F7</f>
        <v>20031.753968254663</v>
      </c>
      <c r="H19" s="11">
        <f>'TP4'!H7-'TP4'!G7</f>
        <v>16698.015873015858</v>
      </c>
      <c r="I19" s="11">
        <f>'TP4'!I7-'TP4'!H7</f>
        <v>18264.642857142724</v>
      </c>
      <c r="J19" s="11">
        <f>'TP4'!J7-'TP4'!I7</f>
        <v>18124.920634920709</v>
      </c>
      <c r="K19" s="11">
        <f>'TP4'!K7-'TP4'!J7</f>
        <v>18159.222222222015</v>
      </c>
      <c r="L19" s="11">
        <f>'TP4'!L7-'TP4'!K7</f>
        <v>17719.309523809701</v>
      </c>
      <c r="M19" s="11">
        <f>'TP4'!M7-'TP4'!L7</f>
        <v>17964.222222222015</v>
      </c>
      <c r="N19" s="11">
        <f>'TP4'!N7-'TP4'!M7</f>
        <v>18229.682539682835</v>
      </c>
      <c r="O19" s="11">
        <f>'TP4'!O7-'TP4'!N7</f>
        <v>18446.404761904851</v>
      </c>
      <c r="P19" s="11">
        <f>'TP4'!P7-'TP4'!O7</f>
        <v>17846.166666666046</v>
      </c>
      <c r="Q19" s="11">
        <f>'TP4'!Q7-'TP4'!P7</f>
        <v>18531.968253968284</v>
      </c>
      <c r="R19" s="11">
        <f>'TP4'!R7-'TP4'!Q7</f>
        <v>17665.761904763058</v>
      </c>
      <c r="S19" s="11">
        <f>'TP4'!S7-'TP4'!R7</f>
        <v>17958.53968253918</v>
      </c>
      <c r="T19" s="11">
        <f>'TP4'!T7-'TP4'!S7</f>
        <v>17601.658730158582</v>
      </c>
      <c r="U19" s="11">
        <f>'TP4'!U7-'TP4'!T7</f>
        <v>18642</v>
      </c>
      <c r="V19" s="11">
        <f>'TP4'!V7-'TP4'!U7</f>
        <v>17847</v>
      </c>
      <c r="W19" s="11">
        <f>'TP4'!W7-'TP4'!V7</f>
        <v>18113</v>
      </c>
      <c r="X19" s="11">
        <f>'TP4'!X7-'TP4'!W7</f>
        <v>20128</v>
      </c>
      <c r="Y19" s="11">
        <f>'TP4'!Y7-'TP4'!X7</f>
        <v>17353</v>
      </c>
      <c r="Z19" s="11">
        <f>'TP4'!Z7-'TP4'!Y7</f>
        <v>17192</v>
      </c>
      <c r="AA19" s="11">
        <f>'TP4'!AA7-'TP4'!Z7</f>
        <v>18232.523809524253</v>
      </c>
      <c r="AB19" s="11">
        <f>'TP4'!AB7-'TP4'!AA7</f>
        <v>18472.452380951494</v>
      </c>
      <c r="AC19" s="11">
        <f>'TP4'!AC7-'TP4'!AB7</f>
        <v>18623.857142857276</v>
      </c>
      <c r="AD19" s="11">
        <f>'TP4'!AD7-'TP4'!AC7</f>
        <v>16739.214285714552</v>
      </c>
      <c r="AE19" s="11">
        <f>'TP4'!AE7-'TP4'!AD7</f>
        <v>-8278319.0476190476</v>
      </c>
      <c r="AF19" s="11">
        <f>'TP4'!AF7-'TP4'!AE7</f>
        <v>0</v>
      </c>
      <c r="AG19" s="11">
        <f>'TP4'!AG7-'TP4'!AF7</f>
        <v>0</v>
      </c>
      <c r="AH19" s="11">
        <f>'TP4'!AH7-'TP4'!AG7</f>
        <v>0</v>
      </c>
      <c r="AI19" s="13"/>
    </row>
    <row r="20" spans="1:35" s="14" customFormat="1" ht="15.1" customHeight="1" x14ac:dyDescent="0.25">
      <c r="A20" s="145"/>
      <c r="B20" s="130"/>
      <c r="C20" s="12" t="s">
        <v>27</v>
      </c>
      <c r="D20" s="11">
        <f>'TP4'!D8-'TP4'!C8</f>
        <v>29913</v>
      </c>
      <c r="E20" s="11">
        <f>'TP4'!E8-'TP4'!D8</f>
        <v>30542.333333335817</v>
      </c>
      <c r="F20" s="11">
        <f>'TP4'!F8-'TP4'!E8</f>
        <v>30141</v>
      </c>
      <c r="G20" s="11">
        <f>'TP4'!G8-'TP4'!F8</f>
        <v>33637</v>
      </c>
      <c r="H20" s="11">
        <f>'TP4'!H8-'TP4'!G8</f>
        <v>28817.666666664183</v>
      </c>
      <c r="I20" s="11">
        <f>'TP4'!I8-'TP4'!H8</f>
        <v>30712.333333335817</v>
      </c>
      <c r="J20" s="11">
        <f>'TP4'!J8-'TP4'!I8</f>
        <v>31020.833333332092</v>
      </c>
      <c r="K20" s="11">
        <f>'TP4'!K8-'TP4'!J8</f>
        <v>29905.5</v>
      </c>
      <c r="L20" s="11">
        <f>'TP4'!L8-'TP4'!K8</f>
        <v>29871.5</v>
      </c>
      <c r="M20" s="11">
        <f>'TP4'!M8-'TP4'!L8</f>
        <v>30060.333333332092</v>
      </c>
      <c r="N20" s="11">
        <f>'TP4'!N8-'TP4'!M8</f>
        <v>29769.333333335817</v>
      </c>
      <c r="O20" s="11">
        <f>'TP4'!O8-'TP4'!N8</f>
        <v>30125.5</v>
      </c>
      <c r="P20" s="11">
        <f>'TP4'!P8-'TP4'!O8</f>
        <v>29508</v>
      </c>
      <c r="Q20" s="11">
        <f>'TP4'!Q8-'TP4'!P8</f>
        <v>29531</v>
      </c>
      <c r="R20" s="11">
        <f>'TP4'!R8-'TP4'!Q8</f>
        <v>29925.5</v>
      </c>
      <c r="S20" s="11">
        <f>'TP4'!S8-'TP4'!R8</f>
        <v>31312.5</v>
      </c>
      <c r="T20" s="11">
        <f>'TP4'!T8-'TP4'!S8</f>
        <v>27820.833333332092</v>
      </c>
      <c r="U20" s="11">
        <f>'TP4'!U8-'TP4'!T8</f>
        <v>30654</v>
      </c>
      <c r="V20" s="11">
        <f>'TP4'!V8-'TP4'!U8</f>
        <v>29811</v>
      </c>
      <c r="W20" s="11">
        <f>'TP4'!W8-'TP4'!V8</f>
        <v>29696</v>
      </c>
      <c r="X20" s="11">
        <f>'TP4'!X8-'TP4'!W8</f>
        <v>30965</v>
      </c>
      <c r="Y20" s="11">
        <f>'TP4'!Y8-'TP4'!X8</f>
        <v>26576</v>
      </c>
      <c r="Z20" s="11">
        <f>'TP4'!Z8-'TP4'!Y8</f>
        <v>29388</v>
      </c>
      <c r="AA20" s="11">
        <f>'TP4'!AA8-'TP4'!Z8</f>
        <v>30324.5</v>
      </c>
      <c r="AB20" s="11">
        <f>'TP4'!AB8-'TP4'!AA8</f>
        <v>27791</v>
      </c>
      <c r="AC20" s="11">
        <f>'TP4'!AC8-'TP4'!AB8</f>
        <v>29198.166666666046</v>
      </c>
      <c r="AD20" s="11">
        <f>'TP4'!AD8-'TP4'!AC8</f>
        <v>30617.333333333954</v>
      </c>
      <c r="AE20" s="11">
        <f>'TP4'!AE8-'TP4'!AD8</f>
        <v>-12031300</v>
      </c>
      <c r="AF20" s="11">
        <f>'TP4'!AF8-'TP4'!AE8</f>
        <v>0</v>
      </c>
      <c r="AG20" s="11">
        <f>'TP4'!AG8-'TP4'!AF8</f>
        <v>0</v>
      </c>
      <c r="AH20" s="11">
        <f>'TP4'!AH8-'TP4'!AG8</f>
        <v>0</v>
      </c>
      <c r="AI20" s="13"/>
    </row>
    <row r="21" spans="1:35" s="14" customFormat="1" ht="15.1" customHeight="1" x14ac:dyDescent="0.25">
      <c r="A21" s="145"/>
      <c r="B21" s="130" t="s">
        <v>29</v>
      </c>
      <c r="C21" s="12" t="s">
        <v>26</v>
      </c>
      <c r="D21" s="11">
        <f>'TP4'!D9-'TP4'!C9</f>
        <v>10867.888888888527</v>
      </c>
      <c r="E21" s="11">
        <f>'TP4'!E9-'TP4'!D9</f>
        <v>21792.023809524253</v>
      </c>
      <c r="F21" s="11">
        <f>'TP4'!F9-'TP4'!E9</f>
        <v>24227.079365079291</v>
      </c>
      <c r="G21" s="11">
        <f>'TP4'!G9-'TP4'!F9</f>
        <v>26515.492063492071</v>
      </c>
      <c r="H21" s="11">
        <f>'TP4'!H9-'TP4'!G9</f>
        <v>20213.841269840952</v>
      </c>
      <c r="I21" s="11">
        <f>'TP4'!I9-'TP4'!H9</f>
        <v>23373.841269841418</v>
      </c>
      <c r="J21" s="11">
        <f>'TP4'!J9-'TP4'!I9</f>
        <v>23751.341269841418</v>
      </c>
      <c r="K21" s="11">
        <f>'TP4'!K9-'TP4'!J9</f>
        <v>23203.555555555504</v>
      </c>
      <c r="L21" s="11">
        <f>'TP4'!L9-'TP4'!K9</f>
        <v>23197.35714285681</v>
      </c>
      <c r="M21" s="11">
        <f>'TP4'!M9-'TP4'!L9</f>
        <v>23073.246031746268</v>
      </c>
      <c r="N21" s="11">
        <f>'TP4'!N9-'TP4'!M9</f>
        <v>21714.674603174441</v>
      </c>
      <c r="O21" s="11">
        <f>'TP4'!O9-'TP4'!N9</f>
        <v>23400.547619047575</v>
      </c>
      <c r="P21" s="11">
        <f>'TP4'!P9-'TP4'!O9</f>
        <v>22899.333333333489</v>
      </c>
      <c r="Q21" s="11">
        <f>'TP4'!Q9-'TP4'!P9</f>
        <v>23900.81746031763</v>
      </c>
      <c r="R21" s="11">
        <f>'TP4'!R9-'TP4'!Q9</f>
        <v>22878.555555555504</v>
      </c>
      <c r="S21" s="11">
        <f>'TP4'!S9-'TP4'!R9</f>
        <v>24333.785714285914</v>
      </c>
      <c r="T21" s="11">
        <f>'TP4'!T9-'TP4'!S9</f>
        <v>23228.158730158582</v>
      </c>
      <c r="U21" s="11">
        <f>'TP4'!U9-'TP4'!T9</f>
        <v>23980</v>
      </c>
      <c r="V21" s="11">
        <f>'TP4'!V9-'TP4'!U9</f>
        <v>22735</v>
      </c>
      <c r="W21" s="11">
        <f>'TP4'!W9-'TP4'!V9</f>
        <v>23513</v>
      </c>
      <c r="X21" s="11">
        <f>'TP4'!X9-'TP4'!W9</f>
        <v>23415</v>
      </c>
      <c r="Y21" s="11">
        <f>'TP4'!Y9-'TP4'!X9</f>
        <v>23288</v>
      </c>
      <c r="Z21" s="11">
        <f>'TP4'!Z9-'TP4'!Y9</f>
        <v>22465</v>
      </c>
      <c r="AA21" s="11">
        <f>'TP4'!AA9-'TP4'!Z9</f>
        <v>22743.952380952425</v>
      </c>
      <c r="AB21" s="11">
        <f>'TP4'!AB9-'TP4'!AA9</f>
        <v>23165.888888888992</v>
      </c>
      <c r="AC21" s="11">
        <f>'TP4'!AC9-'TP4'!AB9</f>
        <v>23683.817460317165</v>
      </c>
      <c r="AD21" s="11">
        <f>'TP4'!AD9-'TP4'!AC9</f>
        <v>23853.984126984142</v>
      </c>
      <c r="AE21" s="11">
        <f>'TP4'!AE9-'TP4'!AD9</f>
        <v>-3678523.6428571427</v>
      </c>
      <c r="AF21" s="11">
        <f>'TP4'!AF9-'TP4'!AE9</f>
        <v>0</v>
      </c>
      <c r="AG21" s="11">
        <f>'TP4'!AG9-'TP4'!AF9</f>
        <v>0</v>
      </c>
      <c r="AH21" s="11">
        <f>'TP4'!AH9-'TP4'!AG9</f>
        <v>0</v>
      </c>
      <c r="AI21" s="13"/>
    </row>
    <row r="22" spans="1:35" s="14" customFormat="1" ht="15.1" customHeight="1" x14ac:dyDescent="0.25">
      <c r="A22" s="145"/>
      <c r="B22" s="130"/>
      <c r="C22" s="12" t="s">
        <v>27</v>
      </c>
      <c r="D22" s="11">
        <f>'TP4'!D10-'TP4'!C10</f>
        <v>32217.166666666046</v>
      </c>
      <c r="E22" s="11">
        <f>'TP4'!E10-'TP4'!D10</f>
        <v>31367.166666667908</v>
      </c>
      <c r="F22" s="11">
        <f>'TP4'!F10-'TP4'!E10</f>
        <v>33768.833333332092</v>
      </c>
      <c r="G22" s="11">
        <f>'TP4'!G10-'TP4'!F10</f>
        <v>36475.166666667908</v>
      </c>
      <c r="H22" s="11">
        <f>'TP4'!H10-'TP4'!G10</f>
        <v>28105.333333332092</v>
      </c>
      <c r="I22" s="11">
        <f>'TP4'!I10-'TP4'!H10</f>
        <v>31718.833333333954</v>
      </c>
      <c r="J22" s="11">
        <f>'TP4'!J10-'TP4'!I10</f>
        <v>32703.166666666046</v>
      </c>
      <c r="K22" s="11">
        <f>'TP4'!K10-'TP4'!J10</f>
        <v>32466</v>
      </c>
      <c r="L22" s="11">
        <f>'TP4'!L10-'TP4'!K10</f>
        <v>32633.833333333954</v>
      </c>
      <c r="M22" s="11">
        <f>'TP4'!M10-'TP4'!L10</f>
        <v>31651</v>
      </c>
      <c r="N22" s="11">
        <f>'TP4'!N10-'TP4'!M10</f>
        <v>30808.333333333954</v>
      </c>
      <c r="O22" s="11">
        <f>'TP4'!O10-'TP4'!N10</f>
        <v>32072.666666666046</v>
      </c>
      <c r="P22" s="11">
        <f>'TP4'!P10-'TP4'!O10</f>
        <v>31913.666666666046</v>
      </c>
      <c r="Q22" s="11">
        <f>'TP4'!Q10-'TP4'!P10</f>
        <v>31971.833333333954</v>
      </c>
      <c r="R22" s="11">
        <f>'TP4'!R10-'TP4'!Q10</f>
        <v>31795.5</v>
      </c>
      <c r="S22" s="11">
        <f>'TP4'!S10-'TP4'!R10</f>
        <v>34811.666666666046</v>
      </c>
      <c r="T22" s="11">
        <f>'TP4'!T10-'TP4'!S10</f>
        <v>32374.333333333954</v>
      </c>
      <c r="U22" s="11">
        <f>'TP4'!U10-'TP4'!T10</f>
        <v>33354</v>
      </c>
      <c r="V22" s="11">
        <f>'TP4'!V10-'TP4'!U10</f>
        <v>32557</v>
      </c>
      <c r="W22" s="11">
        <f>'TP4'!W10-'TP4'!V10</f>
        <v>32885</v>
      </c>
      <c r="X22" s="11">
        <f>'TP4'!X10-'TP4'!W10</f>
        <v>32991</v>
      </c>
      <c r="Y22" s="11">
        <f>'TP4'!Y10-'TP4'!X10</f>
        <v>33389</v>
      </c>
      <c r="Z22" s="11">
        <f>'TP4'!Z10-'TP4'!Y10</f>
        <v>32616</v>
      </c>
      <c r="AA22" s="11">
        <f>'TP4'!AA10-'TP4'!Z10</f>
        <v>32241.166666666046</v>
      </c>
      <c r="AB22" s="11">
        <f>'TP4'!AB10-'TP4'!AA10</f>
        <v>33308.666666667908</v>
      </c>
      <c r="AC22" s="11">
        <f>'TP4'!AC10-'TP4'!AB10</f>
        <v>33412.5</v>
      </c>
      <c r="AD22" s="11">
        <f>'TP4'!AD10-'TP4'!AC10</f>
        <v>32749.833333332092</v>
      </c>
      <c r="AE22" s="11">
        <f>'TP4'!AE10-'TP4'!AD10</f>
        <v>-5144987.166666666</v>
      </c>
      <c r="AF22" s="11">
        <f>'TP4'!AF10-'TP4'!AE10</f>
        <v>0</v>
      </c>
      <c r="AG22" s="11">
        <f>'TP4'!AG10-'TP4'!AF10</f>
        <v>0</v>
      </c>
      <c r="AH22" s="11">
        <f>'TP4'!AH10-'TP4'!AG10</f>
        <v>0</v>
      </c>
      <c r="AI22" s="13"/>
    </row>
    <row r="23" spans="1:35" s="14" customFormat="1" ht="15.1" customHeight="1" x14ac:dyDescent="0.25">
      <c r="A23" s="145"/>
      <c r="B23" s="130" t="s">
        <v>30</v>
      </c>
      <c r="C23" s="12" t="s">
        <v>26</v>
      </c>
      <c r="D23" s="11">
        <f>'TP4'!D11-'TP4'!C11</f>
        <v>22939.111111111008</v>
      </c>
      <c r="E23" s="11">
        <f>'TP4'!E11-'TP4'!D11</f>
        <v>20860.476190476213</v>
      </c>
      <c r="F23" s="11">
        <f>'TP4'!F11-'TP4'!E11</f>
        <v>23860.420634920709</v>
      </c>
      <c r="G23" s="11">
        <f>'TP4'!G11-'TP4'!F11</f>
        <v>25570.007936507929</v>
      </c>
      <c r="H23" s="11">
        <f>'TP4'!H11-'TP4'!G11</f>
        <v>19480.158730159048</v>
      </c>
      <c r="I23" s="11">
        <f>'TP4'!I11-'TP4'!H11</f>
        <v>22447.158730158582</v>
      </c>
      <c r="J23" s="11">
        <f>'TP4'!J11-'TP4'!I11</f>
        <v>23176.658730158582</v>
      </c>
      <c r="K23" s="11">
        <f>'TP4'!K11-'TP4'!J11</f>
        <v>22338.944444444496</v>
      </c>
      <c r="L23" s="11">
        <f>'TP4'!L11-'TP4'!K11</f>
        <v>22472.642857142724</v>
      </c>
      <c r="M23" s="11">
        <f>'TP4'!M11-'TP4'!L11</f>
        <v>21919.753968254197</v>
      </c>
      <c r="N23" s="11">
        <f>'TP4'!N11-'TP4'!M11</f>
        <v>21180.325396825094</v>
      </c>
      <c r="O23" s="11">
        <f>'TP4'!O11-'TP4'!N11</f>
        <v>22151.952380952891</v>
      </c>
      <c r="P23" s="11">
        <f>'TP4'!P11-'TP4'!O11</f>
        <v>22331.166666666511</v>
      </c>
      <c r="Q23" s="11">
        <f>'TP4'!Q11-'TP4'!P11</f>
        <v>22652.68253968237</v>
      </c>
      <c r="R23" s="11">
        <f>'TP4'!R11-'TP4'!Q11</f>
        <v>22268.944444444496</v>
      </c>
      <c r="S23" s="11">
        <f>'TP4'!S11-'TP4'!R11</f>
        <v>23246.714285714086</v>
      </c>
      <c r="T23" s="11">
        <f>'TP4'!T11-'TP4'!S11</f>
        <v>22548.341269841418</v>
      </c>
      <c r="U23" s="11">
        <f>'TP4'!U11-'TP4'!T11</f>
        <v>22749</v>
      </c>
      <c r="V23" s="11">
        <f>'TP4'!V11-'TP4'!U11</f>
        <v>22029</v>
      </c>
      <c r="W23" s="11">
        <f>'TP4'!W11-'TP4'!V11</f>
        <v>22337</v>
      </c>
      <c r="X23" s="11">
        <f>'TP4'!X11-'TP4'!W11</f>
        <v>22270</v>
      </c>
      <c r="Y23" s="11">
        <f>'TP4'!Y11-'TP4'!X11</f>
        <v>22578</v>
      </c>
      <c r="Z23" s="11">
        <f>'TP4'!Z11-'TP4'!Y11</f>
        <v>22204</v>
      </c>
      <c r="AA23" s="11">
        <f>'TP4'!AA11-'TP4'!Z11</f>
        <v>21790.047619047575</v>
      </c>
      <c r="AB23" s="11">
        <f>'TP4'!AB11-'TP4'!AA11</f>
        <v>22510.611111111008</v>
      </c>
      <c r="AC23" s="11">
        <f>'TP4'!AC11-'TP4'!AB11</f>
        <v>22143.682539682835</v>
      </c>
      <c r="AD23" s="11">
        <f>'TP4'!AD11-'TP4'!AC11</f>
        <v>22978.515873015858</v>
      </c>
      <c r="AE23" s="11">
        <f>'TP4'!AE11-'TP4'!AD11</f>
        <v>-3503844.8571428573</v>
      </c>
      <c r="AF23" s="11">
        <f>'TP4'!AF11-'TP4'!AE11</f>
        <v>0</v>
      </c>
      <c r="AG23" s="11">
        <f>'TP4'!AG11-'TP4'!AF11</f>
        <v>0</v>
      </c>
      <c r="AH23" s="11">
        <f>'TP4'!AH11-'TP4'!AG11</f>
        <v>0</v>
      </c>
      <c r="AI23" s="13"/>
    </row>
    <row r="24" spans="1:35" s="14" customFormat="1" ht="15.1" customHeight="1" x14ac:dyDescent="0.25">
      <c r="A24" s="133"/>
      <c r="B24" s="130"/>
      <c r="C24" s="12" t="s">
        <v>27</v>
      </c>
      <c r="D24" s="11">
        <f>'TP4'!D12-'TP4'!C12</f>
        <v>33639.833333333489</v>
      </c>
      <c r="E24" s="11">
        <f>'TP4'!E12-'TP4'!D12</f>
        <v>35215.833333333023</v>
      </c>
      <c r="F24" s="11">
        <f>'TP4'!F12-'TP4'!E12</f>
        <v>37283.166666666977</v>
      </c>
      <c r="G24" s="11">
        <f>'TP4'!G12-'TP4'!F12</f>
        <v>40623.833333333023</v>
      </c>
      <c r="H24" s="11">
        <f>'TP4'!H12-'TP4'!G12</f>
        <v>30975.666666666977</v>
      </c>
      <c r="I24" s="11">
        <f>'TP4'!I12-'TP4'!H12</f>
        <v>34860.166666666511</v>
      </c>
      <c r="J24" s="11">
        <f>'TP4'!J12-'TP4'!I12</f>
        <v>36025.833333333489</v>
      </c>
      <c r="K24" s="11">
        <f>'TP4'!K12-'TP4'!J12</f>
        <v>35774</v>
      </c>
      <c r="L24" s="11">
        <f>'TP4'!L12-'TP4'!K12</f>
        <v>35573.166666666511</v>
      </c>
      <c r="M24" s="11">
        <f>'TP4'!M12-'TP4'!L12</f>
        <v>33345</v>
      </c>
      <c r="N24" s="11">
        <f>'TP4'!N12-'TP4'!M12</f>
        <v>32996.666666666046</v>
      </c>
      <c r="O24" s="11">
        <f>'TP4'!O12-'TP4'!N12</f>
        <v>34367.333333333954</v>
      </c>
      <c r="P24" s="11">
        <f>'TP4'!P12-'TP4'!O12</f>
        <v>34071.333333333954</v>
      </c>
      <c r="Q24" s="11">
        <f>'TP4'!Q12-'TP4'!P12</f>
        <v>34656.166666666046</v>
      </c>
      <c r="R24" s="11">
        <f>'TP4'!R12-'TP4'!Q12</f>
        <v>34217.5</v>
      </c>
      <c r="S24" s="11">
        <f>'TP4'!S12-'TP4'!R12</f>
        <v>28723.333333333954</v>
      </c>
      <c r="T24" s="11">
        <f>'TP4'!T12-'TP4'!S12</f>
        <v>42694.666666666046</v>
      </c>
      <c r="U24" s="11">
        <f>'TP4'!U12-'TP4'!T12</f>
        <v>35294</v>
      </c>
      <c r="V24" s="11">
        <f>'TP4'!V12-'TP4'!U12</f>
        <v>34597</v>
      </c>
      <c r="W24" s="11">
        <f>'TP4'!W12-'TP4'!V12</f>
        <v>34717</v>
      </c>
      <c r="X24" s="11">
        <f>'TP4'!X12-'TP4'!W12</f>
        <v>34867</v>
      </c>
      <c r="Y24" s="11">
        <f>'TP4'!Y12-'TP4'!X12</f>
        <v>35365</v>
      </c>
      <c r="Z24" s="11">
        <f>'TP4'!Z12-'TP4'!Y12</f>
        <v>34686</v>
      </c>
      <c r="AA24" s="11">
        <f>'TP4'!AA12-'TP4'!Z12</f>
        <v>34287.833333333954</v>
      </c>
      <c r="AB24" s="11">
        <f>'TP4'!AB12-'TP4'!AA12</f>
        <v>34928.333333332092</v>
      </c>
      <c r="AC24" s="11">
        <f>'TP4'!AC12-'TP4'!AB12</f>
        <v>35160.5</v>
      </c>
      <c r="AD24" s="11">
        <f>'TP4'!AD12-'TP4'!AC12</f>
        <v>34645.166666667908</v>
      </c>
      <c r="AE24" s="11">
        <f>'TP4'!AE12-'TP4'!AD12</f>
        <v>-4767322.833333334</v>
      </c>
      <c r="AF24" s="11">
        <f>'TP4'!AF12-'TP4'!AE12</f>
        <v>0</v>
      </c>
      <c r="AG24" s="11">
        <f>'TP4'!AG12-'TP4'!AF12</f>
        <v>0</v>
      </c>
      <c r="AH24" s="11">
        <f>'TP4'!AH12-'TP4'!AG12</f>
        <v>0</v>
      </c>
      <c r="AI24" s="13"/>
    </row>
    <row r="25" spans="1:35" s="14" customFormat="1" ht="15.1" customHeight="1" x14ac:dyDescent="0.25">
      <c r="A25" s="144" t="s">
        <v>31</v>
      </c>
      <c r="B25" s="130" t="s">
        <v>9</v>
      </c>
      <c r="C25" s="12" t="s">
        <v>32</v>
      </c>
      <c r="D25" s="11">
        <f>PP!C5</f>
        <v>28696</v>
      </c>
      <c r="E25" s="11">
        <f>PP!D5</f>
        <v>26264</v>
      </c>
      <c r="F25" s="11">
        <f>PP!E5</f>
        <v>27184</v>
      </c>
      <c r="G25" s="11">
        <f>PP!F5</f>
        <v>26360</v>
      </c>
      <c r="H25" s="11">
        <f>PP!G5</f>
        <v>27872</v>
      </c>
      <c r="I25" s="11">
        <f>PP!H5</f>
        <v>27632</v>
      </c>
      <c r="J25" s="11">
        <f>PP!I5</f>
        <v>27536</v>
      </c>
      <c r="K25" s="11">
        <f>PP!J5</f>
        <v>28264</v>
      </c>
      <c r="L25" s="11">
        <f>PP!K5</f>
        <v>27752</v>
      </c>
      <c r="M25" s="11">
        <f>PP!L5</f>
        <v>27736</v>
      </c>
      <c r="N25" s="11">
        <f>PP!M5</f>
        <v>28672</v>
      </c>
      <c r="O25" s="11">
        <f>PP!N5</f>
        <v>27352</v>
      </c>
      <c r="P25" s="11">
        <f>PP!O5</f>
        <v>28936</v>
      </c>
      <c r="Q25" s="11">
        <f>PP!P5</f>
        <v>27216</v>
      </c>
      <c r="R25" s="11">
        <f>PP!Q5</f>
        <v>27216</v>
      </c>
      <c r="S25" s="11">
        <f>PP!R5</f>
        <v>28448</v>
      </c>
      <c r="T25" s="11">
        <f>PP!S5</f>
        <v>28751</v>
      </c>
      <c r="U25" s="11">
        <f>PP!T5</f>
        <v>28592</v>
      </c>
      <c r="V25" s="11">
        <f>PP!U5</f>
        <v>28888</v>
      </c>
      <c r="W25" s="11">
        <f>PP!V5</f>
        <v>29504</v>
      </c>
      <c r="X25" s="11">
        <f>PP!W5</f>
        <v>27800</v>
      </c>
      <c r="Y25" s="11">
        <f>PP!X5</f>
        <v>28904</v>
      </c>
      <c r="Z25" s="11">
        <f>PP!Y5</f>
        <v>28120</v>
      </c>
      <c r="AA25" s="11">
        <f>PP!Z5</f>
        <v>28768</v>
      </c>
      <c r="AB25" s="11">
        <f>PP!AA5</f>
        <v>28120</v>
      </c>
      <c r="AC25" s="11">
        <f>PP!AB5</f>
        <v>27624</v>
      </c>
      <c r="AD25" s="11">
        <f>PP!AC5</f>
        <v>28984</v>
      </c>
      <c r="AE25" s="11">
        <f>PP!AD5</f>
        <v>0</v>
      </c>
      <c r="AF25" s="11">
        <f>PP!AE5</f>
        <v>0</v>
      </c>
      <c r="AG25" s="11">
        <f>PP!AF5</f>
        <v>0</v>
      </c>
      <c r="AH25" s="11">
        <f>PP!AG5</f>
        <v>0</v>
      </c>
      <c r="AI25" s="13"/>
    </row>
    <row r="26" spans="1:35" s="14" customFormat="1" ht="15.1" customHeight="1" x14ac:dyDescent="0.25">
      <c r="A26" s="145"/>
      <c r="B26" s="130"/>
      <c r="C26" s="12" t="s">
        <v>33</v>
      </c>
      <c r="D26" s="11">
        <f>PP!C6</f>
        <v>21752</v>
      </c>
      <c r="E26" s="11">
        <f>PP!D6</f>
        <v>22776</v>
      </c>
      <c r="F26" s="11">
        <f>PP!E6</f>
        <v>22052</v>
      </c>
      <c r="G26" s="11">
        <f>PP!F6</f>
        <v>21288</v>
      </c>
      <c r="H26" s="11">
        <f>PP!G6</f>
        <v>19732</v>
      </c>
      <c r="I26" s="11">
        <f>PP!H6</f>
        <v>21720</v>
      </c>
      <c r="J26" s="11">
        <f>PP!I6</f>
        <v>20348</v>
      </c>
      <c r="K26" s="11">
        <f>PP!J6</f>
        <v>22244</v>
      </c>
      <c r="L26" s="11">
        <f>PP!K6</f>
        <v>21448</v>
      </c>
      <c r="M26" s="11">
        <f>PP!L6</f>
        <v>21380</v>
      </c>
      <c r="N26" s="11">
        <f>PP!M6</f>
        <v>22040</v>
      </c>
      <c r="O26" s="11">
        <f>PP!N6</f>
        <v>18600</v>
      </c>
      <c r="P26" s="11">
        <f>PP!O6</f>
        <v>22532</v>
      </c>
      <c r="Q26" s="11">
        <f>PP!P6</f>
        <v>22228</v>
      </c>
      <c r="R26" s="11">
        <f>PP!Q6</f>
        <v>22228</v>
      </c>
      <c r="S26" s="11">
        <f>PP!R6</f>
        <v>21180</v>
      </c>
      <c r="T26" s="11">
        <f>PP!S6</f>
        <v>21996</v>
      </c>
      <c r="U26" s="11">
        <f>PP!T6</f>
        <v>21260</v>
      </c>
      <c r="V26" s="11">
        <f>PP!U6</f>
        <v>22360</v>
      </c>
      <c r="W26" s="11">
        <f>PP!V6</f>
        <v>20768</v>
      </c>
      <c r="X26" s="11">
        <f>PP!W6</f>
        <v>19960</v>
      </c>
      <c r="Y26" s="11">
        <f>PP!X6</f>
        <v>21888</v>
      </c>
      <c r="Z26" s="11">
        <f>PP!Y6</f>
        <v>20352</v>
      </c>
      <c r="AA26" s="11">
        <f>PP!Z6</f>
        <v>21448</v>
      </c>
      <c r="AB26" s="11">
        <f>PP!AA6</f>
        <v>22820</v>
      </c>
      <c r="AC26" s="11">
        <f>PP!AB6</f>
        <v>21764</v>
      </c>
      <c r="AD26" s="11">
        <f>PP!AC6</f>
        <v>22740</v>
      </c>
      <c r="AE26" s="11">
        <f>PP!AD6</f>
        <v>0</v>
      </c>
      <c r="AF26" s="11">
        <f>PP!AE6</f>
        <v>0</v>
      </c>
      <c r="AG26" s="11">
        <f>PP!AF6</f>
        <v>0</v>
      </c>
      <c r="AH26" s="11">
        <f>PP!AG6</f>
        <v>0</v>
      </c>
      <c r="AI26" s="13"/>
    </row>
    <row r="27" spans="1:35" s="14" customFormat="1" ht="15.1" customHeight="1" x14ac:dyDescent="0.25">
      <c r="A27" s="145"/>
      <c r="B27" s="130" t="s">
        <v>10</v>
      </c>
      <c r="C27" s="12" t="s">
        <v>32</v>
      </c>
      <c r="D27" s="11">
        <f>PP!C7</f>
        <v>48664</v>
      </c>
      <c r="E27" s="11">
        <f>PP!D7</f>
        <v>43432</v>
      </c>
      <c r="F27" s="11">
        <f>PP!E7</f>
        <v>44448</v>
      </c>
      <c r="G27" s="11">
        <f>PP!F7</f>
        <v>45912</v>
      </c>
      <c r="H27" s="11">
        <f>PP!G7</f>
        <v>45120</v>
      </c>
      <c r="I27" s="11">
        <f>PP!H7</f>
        <v>48104</v>
      </c>
      <c r="J27" s="11">
        <f>PP!I7</f>
        <v>49032</v>
      </c>
      <c r="K27" s="11">
        <f>PP!J7</f>
        <v>50160</v>
      </c>
      <c r="L27" s="11">
        <f>PP!K7</f>
        <v>50192</v>
      </c>
      <c r="M27" s="11">
        <f>PP!L7</f>
        <v>48824</v>
      </c>
      <c r="N27" s="11">
        <f>PP!M7</f>
        <v>49720</v>
      </c>
      <c r="O27" s="11">
        <f>PP!N7</f>
        <v>49560</v>
      </c>
      <c r="P27" s="11">
        <f>PP!O7</f>
        <v>48856</v>
      </c>
      <c r="Q27" s="11">
        <f>PP!P7</f>
        <v>48432</v>
      </c>
      <c r="R27" s="11">
        <f>PP!Q7</f>
        <v>48432</v>
      </c>
      <c r="S27" s="11">
        <f>PP!R7</f>
        <v>49400</v>
      </c>
      <c r="T27" s="11">
        <f>PP!S7</f>
        <v>49093</v>
      </c>
      <c r="U27" s="11">
        <f>PP!T7</f>
        <v>51256</v>
      </c>
      <c r="V27" s="11">
        <f>PP!U7</f>
        <v>50872</v>
      </c>
      <c r="W27" s="11">
        <f>PP!V7</f>
        <v>53744</v>
      </c>
      <c r="X27" s="11">
        <f>PP!W7</f>
        <v>50552</v>
      </c>
      <c r="Y27" s="11">
        <f>PP!X7</f>
        <v>53464</v>
      </c>
      <c r="Z27" s="11">
        <f>PP!Y7</f>
        <v>52280</v>
      </c>
      <c r="AA27" s="11">
        <f>PP!Z7</f>
        <v>52544</v>
      </c>
      <c r="AB27" s="11">
        <f>PP!AA7</f>
        <v>52320</v>
      </c>
      <c r="AC27" s="11">
        <f>PP!AB7</f>
        <v>52504</v>
      </c>
      <c r="AD27" s="11">
        <f>PP!AC7</f>
        <v>53136</v>
      </c>
      <c r="AE27" s="11">
        <f>PP!AD7</f>
        <v>0</v>
      </c>
      <c r="AF27" s="11">
        <f>PP!AE7</f>
        <v>0</v>
      </c>
      <c r="AG27" s="11">
        <f>PP!AF7</f>
        <v>0</v>
      </c>
      <c r="AH27" s="11">
        <f>PP!AG7</f>
        <v>0</v>
      </c>
      <c r="AI27" s="13"/>
    </row>
    <row r="28" spans="1:35" s="14" customFormat="1" ht="15.1" customHeight="1" x14ac:dyDescent="0.25">
      <c r="A28" s="145"/>
      <c r="B28" s="130"/>
      <c r="C28" s="12" t="s">
        <v>33</v>
      </c>
      <c r="D28" s="11">
        <f>PP!C8</f>
        <v>43636</v>
      </c>
      <c r="E28" s="11">
        <f>PP!D8</f>
        <v>42652</v>
      </c>
      <c r="F28" s="11">
        <f>PP!E8</f>
        <v>46428</v>
      </c>
      <c r="G28" s="11">
        <f>PP!F8</f>
        <v>39016</v>
      </c>
      <c r="H28" s="11">
        <f>PP!G8</f>
        <v>40240</v>
      </c>
      <c r="I28" s="11">
        <f>PP!H8</f>
        <v>50284</v>
      </c>
      <c r="J28" s="11">
        <f>PP!I8</f>
        <v>42344</v>
      </c>
      <c r="K28" s="11">
        <f>PP!J8</f>
        <v>44388</v>
      </c>
      <c r="L28" s="11">
        <f>PP!K8</f>
        <v>46800</v>
      </c>
      <c r="M28" s="11">
        <f>PP!L8</f>
        <v>44448</v>
      </c>
      <c r="N28" s="11">
        <f>PP!M8</f>
        <v>47580</v>
      </c>
      <c r="O28" s="11">
        <f>PP!N8</f>
        <v>44692</v>
      </c>
      <c r="P28" s="11">
        <f>PP!O8</f>
        <v>46068</v>
      </c>
      <c r="Q28" s="11">
        <f>PP!P8</f>
        <v>44152</v>
      </c>
      <c r="R28" s="11">
        <f>PP!Q8</f>
        <v>44152</v>
      </c>
      <c r="S28" s="11">
        <f>PP!R8</f>
        <v>44120</v>
      </c>
      <c r="T28" s="11">
        <f>PP!S8</f>
        <v>45916</v>
      </c>
      <c r="U28" s="11">
        <f>PP!T8</f>
        <v>46868</v>
      </c>
      <c r="V28" s="11">
        <f>PP!U8</f>
        <v>46472</v>
      </c>
      <c r="W28" s="11">
        <f>PP!V8</f>
        <v>46048</v>
      </c>
      <c r="X28" s="11">
        <f>PP!W8</f>
        <v>44740</v>
      </c>
      <c r="Y28" s="11">
        <f>PP!X8</f>
        <v>48632</v>
      </c>
      <c r="Z28" s="11">
        <f>PP!Y8</f>
        <v>47172</v>
      </c>
      <c r="AA28" s="11">
        <f>PP!Z8</f>
        <v>46252</v>
      </c>
      <c r="AB28" s="11">
        <f>PP!AA8</f>
        <v>44800</v>
      </c>
      <c r="AC28" s="11">
        <f>PP!AB8</f>
        <v>44776</v>
      </c>
      <c r="AD28" s="11">
        <f>PP!AC8</f>
        <v>44596</v>
      </c>
      <c r="AE28" s="11">
        <f>PP!AD8</f>
        <v>0</v>
      </c>
      <c r="AF28" s="11">
        <f>PP!AE8</f>
        <v>0</v>
      </c>
      <c r="AG28" s="11">
        <f>PP!AF8</f>
        <v>0</v>
      </c>
      <c r="AH28" s="11">
        <f>PP!AG8</f>
        <v>0</v>
      </c>
      <c r="AI28" s="13"/>
    </row>
    <row r="29" spans="1:35" s="14" customFormat="1" ht="15.1" customHeight="1" x14ac:dyDescent="0.25">
      <c r="A29" s="145"/>
      <c r="B29" s="130" t="s">
        <v>11</v>
      </c>
      <c r="C29" s="12" t="s">
        <v>32</v>
      </c>
      <c r="D29" s="11">
        <f>PP!C9</f>
        <v>58326</v>
      </c>
      <c r="E29" s="11">
        <f>PP!D9</f>
        <v>54032</v>
      </c>
      <c r="F29" s="11">
        <f>PP!E9</f>
        <v>57937</v>
      </c>
      <c r="G29" s="11">
        <f>PP!F9</f>
        <v>53213</v>
      </c>
      <c r="H29" s="11">
        <f>PP!G9</f>
        <v>58754</v>
      </c>
      <c r="I29" s="11">
        <f>PP!H9</f>
        <v>56286</v>
      </c>
      <c r="J29" s="11">
        <f>PP!I9</f>
        <v>56625</v>
      </c>
      <c r="K29" s="11">
        <f>PP!J9</f>
        <v>55718</v>
      </c>
      <c r="L29" s="11">
        <f>PP!K9</f>
        <v>54933</v>
      </c>
      <c r="M29" s="11">
        <f>PP!L9</f>
        <v>55771</v>
      </c>
      <c r="N29" s="11">
        <f>PP!M9</f>
        <v>54645</v>
      </c>
      <c r="O29" s="11">
        <f>PP!N9</f>
        <v>56524</v>
      </c>
      <c r="P29" s="11">
        <f>PP!O9</f>
        <v>55446</v>
      </c>
      <c r="Q29" s="11">
        <f>PP!P9</f>
        <v>55615</v>
      </c>
      <c r="R29" s="11">
        <f>PP!Q9</f>
        <v>55615</v>
      </c>
      <c r="S29" s="11">
        <f>PP!R9</f>
        <v>54394</v>
      </c>
      <c r="T29" s="11">
        <f>PP!S9</f>
        <v>53187</v>
      </c>
      <c r="U29" s="11">
        <f>PP!T9</f>
        <v>56111</v>
      </c>
      <c r="V29" s="11">
        <f>PP!U9</f>
        <v>55308</v>
      </c>
      <c r="W29" s="11">
        <f>PP!V9</f>
        <v>54976</v>
      </c>
      <c r="X29" s="11">
        <f>PP!W9</f>
        <v>56438</v>
      </c>
      <c r="Y29" s="11">
        <f>PP!X9</f>
        <v>57068</v>
      </c>
      <c r="Z29" s="11">
        <f>PP!Y9</f>
        <v>56716</v>
      </c>
      <c r="AA29" s="11">
        <f>PP!Z9</f>
        <v>55575</v>
      </c>
      <c r="AB29" s="11">
        <f>PP!AA9</f>
        <v>55428</v>
      </c>
      <c r="AC29" s="11">
        <f>PP!AB9</f>
        <v>59919</v>
      </c>
      <c r="AD29" s="11">
        <f>PP!AC9</f>
        <v>56599</v>
      </c>
      <c r="AE29" s="11">
        <f>PP!AD9</f>
        <v>0</v>
      </c>
      <c r="AF29" s="11">
        <f>PP!AE9</f>
        <v>0</v>
      </c>
      <c r="AG29" s="11">
        <f>PP!AF9</f>
        <v>0</v>
      </c>
      <c r="AH29" s="11">
        <f>PP!AG9</f>
        <v>0</v>
      </c>
      <c r="AI29" s="13"/>
    </row>
    <row r="30" spans="1:35" s="14" customFormat="1" ht="15.1" customHeight="1" x14ac:dyDescent="0.25">
      <c r="A30" s="145"/>
      <c r="B30" s="130"/>
      <c r="C30" s="12" t="s">
        <v>33</v>
      </c>
      <c r="D30" s="11">
        <f>PP!C10</f>
        <v>64515</v>
      </c>
      <c r="E30" s="11">
        <f>PP!D10</f>
        <v>61598</v>
      </c>
      <c r="F30" s="11">
        <f>PP!E10</f>
        <v>60081</v>
      </c>
      <c r="G30" s="11">
        <f>PP!F10</f>
        <v>58614</v>
      </c>
      <c r="H30" s="11">
        <f>PP!G10</f>
        <v>66070</v>
      </c>
      <c r="I30" s="11">
        <f>PP!H10</f>
        <v>57649</v>
      </c>
      <c r="J30" s="11">
        <f>PP!I10</f>
        <v>62620</v>
      </c>
      <c r="K30" s="11">
        <f>PP!J10</f>
        <v>60360</v>
      </c>
      <c r="L30" s="11">
        <f>PP!K10</f>
        <v>61935</v>
      </c>
      <c r="M30" s="11">
        <f>PP!L10</f>
        <v>63121</v>
      </c>
      <c r="N30" s="11">
        <f>PP!M10</f>
        <v>63216</v>
      </c>
      <c r="O30" s="11">
        <f>PP!N10</f>
        <v>63367</v>
      </c>
      <c r="P30" s="11">
        <f>PP!O10</f>
        <v>64211</v>
      </c>
      <c r="Q30" s="11">
        <f>PP!P10</f>
        <v>61796</v>
      </c>
      <c r="R30" s="11">
        <f>PP!Q10</f>
        <v>61796</v>
      </c>
      <c r="S30" s="11">
        <f>PP!R10</f>
        <v>59185</v>
      </c>
      <c r="T30" s="11">
        <f>PP!S10</f>
        <v>61489</v>
      </c>
      <c r="U30" s="11">
        <f>PP!T10</f>
        <v>64411</v>
      </c>
      <c r="V30" s="11">
        <f>PP!U10</f>
        <v>62244</v>
      </c>
      <c r="W30" s="11">
        <f>PP!V10</f>
        <v>61692</v>
      </c>
      <c r="X30" s="11">
        <f>PP!W10</f>
        <v>64874</v>
      </c>
      <c r="Y30" s="11">
        <f>PP!X10</f>
        <v>62989</v>
      </c>
      <c r="Z30" s="11">
        <f>PP!Y10</f>
        <v>65572</v>
      </c>
      <c r="AA30" s="11">
        <f>PP!Z10</f>
        <v>64740</v>
      </c>
      <c r="AB30" s="11">
        <f>PP!AA10</f>
        <v>61934</v>
      </c>
      <c r="AC30" s="11">
        <f>PP!AB10</f>
        <v>62736</v>
      </c>
      <c r="AD30" s="11">
        <f>PP!AC10</f>
        <v>62842</v>
      </c>
      <c r="AE30" s="11">
        <f>PP!AD10</f>
        <v>0</v>
      </c>
      <c r="AF30" s="11">
        <f>PP!AE10</f>
        <v>0</v>
      </c>
      <c r="AG30" s="11">
        <f>PP!AF10</f>
        <v>0</v>
      </c>
      <c r="AH30" s="11">
        <f>PP!AG10</f>
        <v>0</v>
      </c>
      <c r="AI30" s="13"/>
    </row>
    <row r="31" spans="1:35" s="14" customFormat="1" ht="15.1" customHeight="1" x14ac:dyDescent="0.25">
      <c r="A31" s="145"/>
      <c r="B31" s="56" t="s">
        <v>34</v>
      </c>
      <c r="C31" s="57" t="s">
        <v>35</v>
      </c>
      <c r="D31" s="11">
        <f>PP!C11</f>
        <v>57378</v>
      </c>
      <c r="E31" s="11">
        <f>PP!D11</f>
        <v>53914</v>
      </c>
      <c r="F31" s="11">
        <f>PP!E11</f>
        <v>57329</v>
      </c>
      <c r="G31" s="11">
        <f>PP!F11</f>
        <v>53456</v>
      </c>
      <c r="H31" s="11">
        <f>PP!G11</f>
        <v>56812</v>
      </c>
      <c r="I31" s="11">
        <f>PP!H11</f>
        <v>55819</v>
      </c>
      <c r="J31" s="11">
        <f>PP!I11</f>
        <v>53582</v>
      </c>
      <c r="K31" s="11">
        <f>PP!J11</f>
        <v>50640</v>
      </c>
      <c r="L31" s="11">
        <f>PP!K11</f>
        <v>49305</v>
      </c>
      <c r="M31" s="11">
        <f>PP!L11</f>
        <v>52944</v>
      </c>
      <c r="N31" s="11">
        <f>PP!M11</f>
        <v>52060</v>
      </c>
      <c r="O31" s="11">
        <f>PP!N11</f>
        <v>51133</v>
      </c>
      <c r="P31" s="11">
        <f>PP!O11</f>
        <v>52569</v>
      </c>
      <c r="Q31" s="11">
        <f>PP!P11</f>
        <v>49505</v>
      </c>
      <c r="R31" s="11">
        <f>PP!Q11</f>
        <v>49505</v>
      </c>
      <c r="S31" s="11">
        <f>PP!R11</f>
        <v>50530</v>
      </c>
      <c r="T31" s="11">
        <f>PP!S11</f>
        <v>51091</v>
      </c>
      <c r="U31" s="11">
        <f>PP!T11</f>
        <v>52885</v>
      </c>
      <c r="V31" s="11">
        <f>PP!U11</f>
        <v>52629</v>
      </c>
      <c r="W31" s="11">
        <f>PP!V11</f>
        <v>52809</v>
      </c>
      <c r="X31" s="11">
        <f>PP!W11</f>
        <v>53529</v>
      </c>
      <c r="Y31" s="11">
        <f>PP!X11</f>
        <v>52972</v>
      </c>
      <c r="Z31" s="11">
        <f>PP!Y11</f>
        <v>50857</v>
      </c>
      <c r="AA31" s="11">
        <f>PP!Z11</f>
        <v>54551</v>
      </c>
      <c r="AB31" s="11">
        <f>PP!AA11</f>
        <v>50312</v>
      </c>
      <c r="AC31" s="11">
        <f>PP!AB11</f>
        <v>50375</v>
      </c>
      <c r="AD31" s="11">
        <f>PP!AC11</f>
        <v>50334</v>
      </c>
      <c r="AE31" s="11">
        <f>PP!AD11</f>
        <v>0</v>
      </c>
      <c r="AF31" s="11">
        <f>PP!AE11</f>
        <v>0</v>
      </c>
      <c r="AG31" s="11">
        <f>PP!AF11</f>
        <v>0</v>
      </c>
      <c r="AH31" s="11">
        <f>PP!AG11</f>
        <v>0</v>
      </c>
      <c r="AI31" s="13"/>
    </row>
    <row r="32" spans="1:35" ht="21.85" customHeight="1" x14ac:dyDescent="0.25">
      <c r="A32" s="141" t="s">
        <v>37</v>
      </c>
      <c r="B32" s="142"/>
      <c r="C32" s="143"/>
      <c r="D32" s="11">
        <f t="shared" ref="D32:AH32" si="0">SUM(D4:D31)</f>
        <v>820704.99999999907</v>
      </c>
      <c r="E32" s="11">
        <f t="shared" si="0"/>
        <v>814010.5000000014</v>
      </c>
      <c r="F32" s="11">
        <f t="shared" si="0"/>
        <v>829959.49999999721</v>
      </c>
      <c r="G32" s="11">
        <f t="shared" si="0"/>
        <v>833897.50000000186</v>
      </c>
      <c r="H32" s="11">
        <f t="shared" si="0"/>
        <v>794224</v>
      </c>
      <c r="I32" s="11">
        <f t="shared" si="0"/>
        <v>837967.0000000014</v>
      </c>
      <c r="J32" s="11">
        <f t="shared" si="0"/>
        <v>825990.9999999986</v>
      </c>
      <c r="K32" s="11">
        <f t="shared" si="0"/>
        <v>825454.5</v>
      </c>
      <c r="L32" s="11">
        <f t="shared" si="0"/>
        <v>822885</v>
      </c>
      <c r="M32" s="11">
        <f t="shared" si="0"/>
        <v>824280.00000000047</v>
      </c>
      <c r="N32" s="11">
        <f t="shared" si="0"/>
        <v>814733.99999999953</v>
      </c>
      <c r="O32" s="11">
        <f t="shared" si="0"/>
        <v>825541.50000000047</v>
      </c>
      <c r="P32" s="11">
        <f t="shared" si="0"/>
        <v>823852.5</v>
      </c>
      <c r="Q32" s="11">
        <f t="shared" si="0"/>
        <v>822419.49999999814</v>
      </c>
      <c r="R32" s="11">
        <f t="shared" si="0"/>
        <v>820658.50000000186</v>
      </c>
      <c r="S32" s="11">
        <f t="shared" si="0"/>
        <v>807433.5</v>
      </c>
      <c r="T32" s="11">
        <f t="shared" si="0"/>
        <v>834651.5</v>
      </c>
      <c r="U32" s="11">
        <f t="shared" si="0"/>
        <v>837462</v>
      </c>
      <c r="V32" s="11">
        <f t="shared" si="0"/>
        <v>828906</v>
      </c>
      <c r="W32" s="11">
        <f t="shared" si="0"/>
        <v>830359</v>
      </c>
      <c r="X32" s="11">
        <f t="shared" si="0"/>
        <v>835179</v>
      </c>
      <c r="Y32" s="11">
        <f t="shared" si="0"/>
        <v>832199</v>
      </c>
      <c r="Z32" s="11">
        <f t="shared" si="0"/>
        <v>810887</v>
      </c>
      <c r="AA32" s="11">
        <f t="shared" si="0"/>
        <v>847601</v>
      </c>
      <c r="AB32" s="11">
        <f t="shared" si="0"/>
        <v>823869.5</v>
      </c>
      <c r="AC32" s="11">
        <f t="shared" si="0"/>
        <v>833441.49999999907</v>
      </c>
      <c r="AD32" s="11">
        <f t="shared" ref="AD32:AE32" si="1">SUM(AD4:AD31)</f>
        <v>829103.5</v>
      </c>
      <c r="AE32" s="11">
        <f t="shared" si="1"/>
        <v>-533990065.5</v>
      </c>
      <c r="AF32" s="11">
        <f t="shared" si="0"/>
        <v>-356671687</v>
      </c>
      <c r="AG32" s="11">
        <f t="shared" si="0"/>
        <v>0</v>
      </c>
      <c r="AH32" s="11">
        <f t="shared" si="0"/>
        <v>0</v>
      </c>
      <c r="AI32" s="3"/>
    </row>
    <row r="34" spans="21:21" x14ac:dyDescent="0.25">
      <c r="U34" s="5"/>
    </row>
  </sheetData>
  <mergeCells count="24">
    <mergeCell ref="A1:AH1"/>
    <mergeCell ref="A32:C32"/>
    <mergeCell ref="A25:A31"/>
    <mergeCell ref="B25:B26"/>
    <mergeCell ref="B27:B28"/>
    <mergeCell ref="B29:B30"/>
    <mergeCell ref="A17:A24"/>
    <mergeCell ref="B17:B18"/>
    <mergeCell ref="B19:B20"/>
    <mergeCell ref="B21:B22"/>
    <mergeCell ref="B23:B24"/>
    <mergeCell ref="A9:A12"/>
    <mergeCell ref="B9:B10"/>
    <mergeCell ref="C4:C5"/>
    <mergeCell ref="A2:A3"/>
    <mergeCell ref="B2:B3"/>
    <mergeCell ref="B11:B12"/>
    <mergeCell ref="C2:C3"/>
    <mergeCell ref="A4:A8"/>
    <mergeCell ref="A13:A16"/>
    <mergeCell ref="B13:B14"/>
    <mergeCell ref="B15:B16"/>
    <mergeCell ref="B4:B6"/>
    <mergeCell ref="B7:B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6935-79A5-403B-82B1-5A44350F2F16}">
  <dimension ref="A1:P14"/>
  <sheetViews>
    <sheetView workbookViewId="0">
      <selection activeCell="D14" sqref="D14:H14"/>
    </sheetView>
  </sheetViews>
  <sheetFormatPr defaultRowHeight="14.55" x14ac:dyDescent="0.25"/>
  <cols>
    <col min="1" max="1" width="15.42578125" customWidth="1"/>
    <col min="2" max="2" width="5.85546875" customWidth="1"/>
    <col min="3" max="3" width="28.42578125" customWidth="1"/>
    <col min="10" max="10" width="9.140625" style="74"/>
    <col min="11" max="12" width="9.140625" style="4"/>
  </cols>
  <sheetData>
    <row r="1" spans="1:16" s="74" customFormat="1" x14ac:dyDescent="0.25">
      <c r="D1" s="111">
        <v>44197</v>
      </c>
      <c r="E1" s="111">
        <v>44198</v>
      </c>
      <c r="F1" s="111">
        <v>44199</v>
      </c>
      <c r="G1" s="111">
        <v>44200</v>
      </c>
      <c r="H1" s="111">
        <v>44201</v>
      </c>
      <c r="I1" s="111">
        <v>44202</v>
      </c>
      <c r="J1" s="106" t="s">
        <v>61</v>
      </c>
      <c r="K1" s="106" t="s">
        <v>62</v>
      </c>
      <c r="N1" s="106" t="s">
        <v>63</v>
      </c>
      <c r="O1" s="106"/>
      <c r="P1" s="106"/>
    </row>
    <row r="2" spans="1:16" x14ac:dyDescent="0.25">
      <c r="A2" s="148" t="s">
        <v>21</v>
      </c>
      <c r="B2" s="150" t="s">
        <v>15</v>
      </c>
      <c r="C2" s="105" t="s">
        <v>16</v>
      </c>
      <c r="D2" s="105">
        <v>25184</v>
      </c>
      <c r="E2" s="105">
        <v>21856</v>
      </c>
      <c r="F2" s="105">
        <v>22248</v>
      </c>
      <c r="G2" s="105">
        <v>24624</v>
      </c>
      <c r="H2" s="105">
        <v>22552</v>
      </c>
      <c r="I2" s="105">
        <v>21464</v>
      </c>
      <c r="J2" s="4">
        <f t="shared" ref="J2:J7" si="0">MIN(D2:I2)</f>
        <v>21464</v>
      </c>
      <c r="K2" s="4">
        <f>MAX(D2:I2)</f>
        <v>25184</v>
      </c>
      <c r="N2">
        <f>SUM(D2:I2)</f>
        <v>137928</v>
      </c>
    </row>
    <row r="3" spans="1:16" x14ac:dyDescent="0.25">
      <c r="A3" s="149"/>
      <c r="B3" s="150"/>
      <c r="C3" s="105" t="s">
        <v>17</v>
      </c>
      <c r="D3" s="105">
        <v>21554</v>
      </c>
      <c r="E3" s="105">
        <v>23800</v>
      </c>
      <c r="F3" s="105">
        <v>23872</v>
      </c>
      <c r="G3" s="105">
        <v>21088</v>
      </c>
      <c r="H3" s="105">
        <v>23040</v>
      </c>
      <c r="I3" s="105">
        <v>23272</v>
      </c>
      <c r="J3" s="4">
        <f t="shared" si="0"/>
        <v>21088</v>
      </c>
      <c r="K3" s="4">
        <f t="shared" ref="K3" si="1">MAX(D3:I3)</f>
        <v>23872</v>
      </c>
      <c r="L3" s="106" t="s">
        <v>61</v>
      </c>
      <c r="M3" s="106" t="s">
        <v>62</v>
      </c>
      <c r="N3" s="74">
        <f>SUM(D3:I3)</f>
        <v>136626</v>
      </c>
    </row>
    <row r="4" spans="1:16" s="74" customFormat="1" ht="21.1" x14ac:dyDescent="0.25">
      <c r="A4" s="149"/>
      <c r="B4" s="107"/>
      <c r="C4" s="105"/>
      <c r="D4" s="109">
        <f>SUM(D2:D3)</f>
        <v>46738</v>
      </c>
      <c r="E4" s="109">
        <f t="shared" ref="E4:I4" si="2">SUM(E2:E3)</f>
        <v>45656</v>
      </c>
      <c r="F4" s="109">
        <f t="shared" si="2"/>
        <v>46120</v>
      </c>
      <c r="G4" s="109">
        <f t="shared" si="2"/>
        <v>45712</v>
      </c>
      <c r="H4" s="109">
        <f t="shared" si="2"/>
        <v>45592</v>
      </c>
      <c r="I4" s="109">
        <f t="shared" si="2"/>
        <v>44736</v>
      </c>
      <c r="J4" s="108">
        <f>MIN(D4:I4)</f>
        <v>44736</v>
      </c>
      <c r="K4" s="4">
        <f>MAX(D4:I4)</f>
        <v>46738</v>
      </c>
      <c r="L4" s="4">
        <f>MIN(D4:H4)</f>
        <v>45592</v>
      </c>
      <c r="M4" s="74">
        <f>MAX(D4:H4)</f>
        <v>46738</v>
      </c>
      <c r="N4" s="74">
        <f>SUM(D4:H4)</f>
        <v>229818</v>
      </c>
    </row>
    <row r="5" spans="1:16" x14ac:dyDescent="0.25">
      <c r="A5" s="149"/>
      <c r="B5" s="150" t="s">
        <v>18</v>
      </c>
      <c r="C5" s="104" t="s">
        <v>22</v>
      </c>
      <c r="D5" s="104">
        <v>23733</v>
      </c>
      <c r="E5" s="104">
        <v>23776</v>
      </c>
      <c r="F5" s="104">
        <v>22488</v>
      </c>
      <c r="G5" s="104">
        <v>23176</v>
      </c>
      <c r="H5" s="104">
        <v>22576</v>
      </c>
      <c r="I5" s="104">
        <v>23288</v>
      </c>
      <c r="J5" s="108">
        <f t="shared" si="0"/>
        <v>22488</v>
      </c>
      <c r="K5" s="4">
        <f>MAX(D5:I5)</f>
        <v>23776</v>
      </c>
      <c r="N5">
        <f>SUM(D5:I5)</f>
        <v>139037</v>
      </c>
    </row>
    <row r="6" spans="1:16" x14ac:dyDescent="0.25">
      <c r="A6" s="149"/>
      <c r="B6" s="150"/>
      <c r="C6" s="104" t="s">
        <v>20</v>
      </c>
      <c r="D6" s="104">
        <v>22556</v>
      </c>
      <c r="E6" s="104">
        <v>22936</v>
      </c>
      <c r="F6" s="104">
        <v>22292</v>
      </c>
      <c r="G6" s="104">
        <v>22456</v>
      </c>
      <c r="H6" s="104">
        <v>22252</v>
      </c>
      <c r="I6" s="104">
        <v>23032</v>
      </c>
      <c r="J6" s="108">
        <f t="shared" si="0"/>
        <v>22252</v>
      </c>
      <c r="K6" s="4">
        <f>MAX(D6:I6)</f>
        <v>23032</v>
      </c>
      <c r="N6">
        <f>SUM(D6:I6)</f>
        <v>135524</v>
      </c>
    </row>
    <row r="7" spans="1:16" x14ac:dyDescent="0.25">
      <c r="C7" s="104"/>
      <c r="D7" s="110">
        <f>SUM(D5:D6)</f>
        <v>46289</v>
      </c>
      <c r="E7" s="110">
        <f t="shared" ref="E7:I7" si="3">SUM(E5:E6)</f>
        <v>46712</v>
      </c>
      <c r="F7" s="110">
        <f t="shared" si="3"/>
        <v>44780</v>
      </c>
      <c r="G7" s="110">
        <f t="shared" si="3"/>
        <v>45632</v>
      </c>
      <c r="H7" s="110">
        <f t="shared" si="3"/>
        <v>44828</v>
      </c>
      <c r="I7" s="110">
        <f t="shared" si="3"/>
        <v>46320</v>
      </c>
      <c r="J7" s="108">
        <f t="shared" si="0"/>
        <v>44780</v>
      </c>
      <c r="K7" s="4">
        <f>MAX(D7:I7)</f>
        <v>46712</v>
      </c>
      <c r="L7" s="4">
        <f>MIN(D7:H7)</f>
        <v>44780</v>
      </c>
      <c r="M7">
        <f>MAX(D7:H7)</f>
        <v>46712</v>
      </c>
      <c r="N7">
        <f>SUM(D7:H7)</f>
        <v>228241</v>
      </c>
    </row>
    <row r="9" spans="1:16" x14ac:dyDescent="0.25">
      <c r="A9" s="148" t="s">
        <v>23</v>
      </c>
      <c r="B9" s="150" t="s">
        <v>15</v>
      </c>
      <c r="C9" s="105" t="s">
        <v>16</v>
      </c>
      <c r="D9" s="105">
        <v>15984</v>
      </c>
      <c r="E9" s="105">
        <v>16620</v>
      </c>
      <c r="F9" s="105">
        <v>15984</v>
      </c>
      <c r="G9" s="105">
        <v>15476</v>
      </c>
      <c r="H9" s="105">
        <v>16480</v>
      </c>
      <c r="I9" s="105">
        <v>16540</v>
      </c>
      <c r="J9" s="4">
        <f t="shared" ref="J9:J10" si="4">MIN(D9:I9)</f>
        <v>15476</v>
      </c>
      <c r="K9" s="4">
        <f>MAX(D9:I9)</f>
        <v>16620</v>
      </c>
      <c r="M9" s="74"/>
      <c r="N9" s="74">
        <f>SUM(D9:I9)</f>
        <v>97084</v>
      </c>
    </row>
    <row r="10" spans="1:16" x14ac:dyDescent="0.25">
      <c r="A10" s="149"/>
      <c r="B10" s="150"/>
      <c r="C10" s="105" t="s">
        <v>17</v>
      </c>
      <c r="D10" s="105">
        <v>18960</v>
      </c>
      <c r="E10" s="105">
        <v>18872</v>
      </c>
      <c r="F10" s="105">
        <v>18664</v>
      </c>
      <c r="G10" s="105">
        <v>18528</v>
      </c>
      <c r="H10" s="105">
        <v>18656</v>
      </c>
      <c r="I10" s="105">
        <v>18712</v>
      </c>
      <c r="J10" s="4">
        <f t="shared" si="4"/>
        <v>18528</v>
      </c>
      <c r="K10" s="4">
        <f t="shared" ref="K10" si="5">MAX(D10:I10)</f>
        <v>18960</v>
      </c>
      <c r="L10" s="106" t="s">
        <v>61</v>
      </c>
      <c r="M10" s="106" t="s">
        <v>62</v>
      </c>
      <c r="N10" s="74">
        <f>SUM(D10:I10)</f>
        <v>112392</v>
      </c>
    </row>
    <row r="11" spans="1:16" ht="21.1" x14ac:dyDescent="0.25">
      <c r="A11" s="149"/>
      <c r="B11" s="112"/>
      <c r="C11" s="105"/>
      <c r="D11" s="109">
        <f>SUM(D9:D10)</f>
        <v>34944</v>
      </c>
      <c r="E11" s="109">
        <f t="shared" ref="E11:I11" si="6">SUM(E9:E10)</f>
        <v>35492</v>
      </c>
      <c r="F11" s="109">
        <f t="shared" si="6"/>
        <v>34648</v>
      </c>
      <c r="G11" s="109">
        <f t="shared" si="6"/>
        <v>34004</v>
      </c>
      <c r="H11" s="109">
        <f t="shared" si="6"/>
        <v>35136</v>
      </c>
      <c r="I11" s="109">
        <f t="shared" si="6"/>
        <v>35252</v>
      </c>
      <c r="J11" s="108">
        <f>MIN(D11:I11)</f>
        <v>34004</v>
      </c>
      <c r="K11" s="4">
        <f>MAX(D11:I11)</f>
        <v>35492</v>
      </c>
      <c r="L11" s="4">
        <f>MIN(D11:H11)</f>
        <v>34004</v>
      </c>
      <c r="M11" s="74">
        <f>MAX(D11:H11)</f>
        <v>35492</v>
      </c>
      <c r="N11" s="74">
        <f>SUM(D11:H11)</f>
        <v>174224</v>
      </c>
    </row>
    <row r="12" spans="1:16" x14ac:dyDescent="0.25">
      <c r="A12" s="149"/>
      <c r="B12" s="150" t="s">
        <v>18</v>
      </c>
      <c r="C12" s="104" t="s">
        <v>22</v>
      </c>
      <c r="D12" s="104">
        <v>16119</v>
      </c>
      <c r="E12" s="104">
        <v>16207</v>
      </c>
      <c r="F12" s="104">
        <v>16360</v>
      </c>
      <c r="G12" s="104">
        <v>16751</v>
      </c>
      <c r="H12" s="104">
        <v>16744</v>
      </c>
      <c r="I12" s="104">
        <v>16578</v>
      </c>
      <c r="J12" s="108">
        <f t="shared" ref="J12:J14" si="7">MIN(D12:I12)</f>
        <v>16119</v>
      </c>
      <c r="K12" s="4">
        <f>MAX(D12:I12)</f>
        <v>16751</v>
      </c>
      <c r="M12" s="74"/>
      <c r="N12" s="74"/>
    </row>
    <row r="13" spans="1:16" x14ac:dyDescent="0.25">
      <c r="A13" s="149"/>
      <c r="B13" s="150"/>
      <c r="C13" s="104" t="s">
        <v>20</v>
      </c>
      <c r="D13" s="104">
        <v>29398</v>
      </c>
      <c r="E13" s="104">
        <v>29583</v>
      </c>
      <c r="F13" s="104">
        <v>28834</v>
      </c>
      <c r="G13" s="104">
        <v>29057</v>
      </c>
      <c r="H13" s="104">
        <v>28960</v>
      </c>
      <c r="I13" s="104">
        <v>29121</v>
      </c>
      <c r="J13" s="108">
        <f t="shared" si="7"/>
        <v>28834</v>
      </c>
      <c r="K13" s="4">
        <f>MAX(D13:I13)</f>
        <v>29583</v>
      </c>
      <c r="M13" s="74"/>
      <c r="N13" s="74"/>
    </row>
    <row r="14" spans="1:16" x14ac:dyDescent="0.25">
      <c r="A14" s="74"/>
      <c r="B14" s="74"/>
      <c r="C14" s="104"/>
      <c r="D14" s="110">
        <f>SUM(D12:D13)</f>
        <v>45517</v>
      </c>
      <c r="E14" s="110">
        <f t="shared" ref="E14:I14" si="8">SUM(E12:E13)</f>
        <v>45790</v>
      </c>
      <c r="F14" s="110">
        <f t="shared" si="8"/>
        <v>45194</v>
      </c>
      <c r="G14" s="110">
        <f t="shared" si="8"/>
        <v>45808</v>
      </c>
      <c r="H14" s="110">
        <f t="shared" si="8"/>
        <v>45704</v>
      </c>
      <c r="I14" s="110">
        <f t="shared" si="8"/>
        <v>45699</v>
      </c>
      <c r="J14" s="108">
        <f t="shared" si="7"/>
        <v>45194</v>
      </c>
      <c r="K14" s="4">
        <f>MAX(D14:I14)</f>
        <v>45808</v>
      </c>
      <c r="L14" s="4">
        <f>MIN(D14:H14)</f>
        <v>45194</v>
      </c>
      <c r="M14" s="74">
        <f>MAX(D14:H14)</f>
        <v>45808</v>
      </c>
      <c r="N14" s="74">
        <f>SUM(D14:H14)</f>
        <v>228013</v>
      </c>
    </row>
  </sheetData>
  <mergeCells count="6">
    <mergeCell ref="A2:A6"/>
    <mergeCell ref="B2:B3"/>
    <mergeCell ref="B5:B6"/>
    <mergeCell ref="A9:A13"/>
    <mergeCell ref="B9:B10"/>
    <mergeCell ref="B12:B13"/>
  </mergeCells>
  <pageMargins left="0.7" right="0.7" top="0.75" bottom="0.75" header="0.3" footer="0.3"/>
  <pageSetup orientation="portrait" r:id="rId1"/>
  <ignoredErrors>
    <ignoredError sqref="E4:I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1CD1-4093-425A-941B-5CE758AAB700}">
  <dimension ref="A1:K8"/>
  <sheetViews>
    <sheetView tabSelected="1" workbookViewId="0">
      <selection activeCell="J8" sqref="J8"/>
    </sheetView>
  </sheetViews>
  <sheetFormatPr defaultRowHeight="14.55" x14ac:dyDescent="0.25"/>
  <sheetData>
    <row r="1" spans="1:11" x14ac:dyDescent="0.25">
      <c r="A1" s="11">
        <v>15984</v>
      </c>
      <c r="B1" s="11">
        <v>16620</v>
      </c>
      <c r="C1" s="11">
        <v>15984</v>
      </c>
      <c r="D1" s="11">
        <v>15476</v>
      </c>
      <c r="E1" s="11">
        <v>16480</v>
      </c>
      <c r="F1" s="11">
        <v>16540</v>
      </c>
      <c r="G1" s="11">
        <v>16208</v>
      </c>
      <c r="H1" s="11">
        <v>16432</v>
      </c>
      <c r="I1" s="11">
        <v>16204</v>
      </c>
      <c r="J1" s="11">
        <v>16452</v>
      </c>
      <c r="K1" s="11">
        <v>16472</v>
      </c>
    </row>
    <row r="2" spans="1:11" x14ac:dyDescent="0.25">
      <c r="A2" s="11">
        <v>18960</v>
      </c>
      <c r="B2" s="11">
        <v>18872</v>
      </c>
      <c r="C2" s="11">
        <v>18664</v>
      </c>
      <c r="D2" s="11">
        <v>18528</v>
      </c>
      <c r="E2" s="11">
        <v>18656</v>
      </c>
      <c r="F2" s="11">
        <v>18712</v>
      </c>
      <c r="G2" s="11">
        <v>18776</v>
      </c>
      <c r="H2" s="11">
        <v>18860</v>
      </c>
      <c r="I2" s="11">
        <v>18828</v>
      </c>
      <c r="J2" s="11">
        <v>18952</v>
      </c>
      <c r="K2" s="11">
        <v>18700</v>
      </c>
    </row>
    <row r="3" spans="1:11" x14ac:dyDescent="0.25">
      <c r="A3" s="151">
        <f>SUM(A1:A2)</f>
        <v>34944</v>
      </c>
      <c r="B3" s="151">
        <f t="shared" ref="B3:K3" si="0">SUM(B1:B2)</f>
        <v>35492</v>
      </c>
      <c r="C3" s="151">
        <f t="shared" si="0"/>
        <v>34648</v>
      </c>
      <c r="D3" s="151">
        <f t="shared" si="0"/>
        <v>34004</v>
      </c>
      <c r="E3" s="151">
        <f t="shared" si="0"/>
        <v>35136</v>
      </c>
      <c r="F3" s="151">
        <f t="shared" si="0"/>
        <v>35252</v>
      </c>
      <c r="G3" s="151">
        <f t="shared" si="0"/>
        <v>34984</v>
      </c>
      <c r="H3" s="151">
        <f t="shared" si="0"/>
        <v>35292</v>
      </c>
      <c r="I3" s="151">
        <f t="shared" si="0"/>
        <v>35032</v>
      </c>
      <c r="J3" s="151">
        <f t="shared" si="0"/>
        <v>35404</v>
      </c>
      <c r="K3" s="151">
        <f t="shared" si="0"/>
        <v>35172</v>
      </c>
    </row>
    <row r="6" spans="1:11" x14ac:dyDescent="0.25">
      <c r="A6" s="11">
        <v>16119</v>
      </c>
      <c r="B6" s="11">
        <v>16207</v>
      </c>
      <c r="C6" s="11">
        <v>16360</v>
      </c>
      <c r="D6" s="11">
        <v>16751</v>
      </c>
      <c r="E6" s="11">
        <v>16744</v>
      </c>
      <c r="F6" s="11">
        <v>16578</v>
      </c>
      <c r="G6" s="11">
        <v>16420</v>
      </c>
      <c r="H6" s="11">
        <v>16439</v>
      </c>
      <c r="I6" s="11">
        <v>16273</v>
      </c>
      <c r="J6" s="11">
        <v>16309</v>
      </c>
      <c r="K6" s="11">
        <v>16344</v>
      </c>
    </row>
    <row r="7" spans="1:11" x14ac:dyDescent="0.25">
      <c r="A7" s="11">
        <v>29398</v>
      </c>
      <c r="B7" s="11">
        <v>29583</v>
      </c>
      <c r="C7" s="11">
        <v>28834</v>
      </c>
      <c r="D7" s="11">
        <v>29057</v>
      </c>
      <c r="E7" s="11">
        <v>28960</v>
      </c>
      <c r="F7" s="11">
        <v>29121</v>
      </c>
      <c r="G7" s="11">
        <v>28987</v>
      </c>
      <c r="H7" s="11">
        <v>29149</v>
      </c>
      <c r="I7" s="11">
        <v>29053</v>
      </c>
      <c r="J7" s="11">
        <v>29160</v>
      </c>
      <c r="K7" s="11">
        <v>29470</v>
      </c>
    </row>
    <row r="8" spans="1:11" x14ac:dyDescent="0.25">
      <c r="A8" s="151">
        <f>SUM(A6:A7)</f>
        <v>45517</v>
      </c>
      <c r="B8" s="151">
        <f t="shared" ref="B8:K8" si="1">SUM(B6:B7)</f>
        <v>45790</v>
      </c>
      <c r="C8" s="151">
        <f t="shared" si="1"/>
        <v>45194</v>
      </c>
      <c r="D8" s="151">
        <f t="shared" si="1"/>
        <v>45808</v>
      </c>
      <c r="E8" s="151">
        <f t="shared" si="1"/>
        <v>45704</v>
      </c>
      <c r="F8" s="151">
        <f t="shared" si="1"/>
        <v>45699</v>
      </c>
      <c r="G8" s="151">
        <f t="shared" si="1"/>
        <v>45407</v>
      </c>
      <c r="H8" s="151">
        <f t="shared" si="1"/>
        <v>45588</v>
      </c>
      <c r="I8" s="151">
        <f t="shared" si="1"/>
        <v>45326</v>
      </c>
      <c r="J8" s="151">
        <f t="shared" si="1"/>
        <v>45469</v>
      </c>
      <c r="K8" s="151">
        <f t="shared" si="1"/>
        <v>45814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TP1</vt:lpstr>
      <vt:lpstr>TP2</vt:lpstr>
      <vt:lpstr>TP3</vt:lpstr>
      <vt:lpstr>TP4</vt:lpstr>
      <vt:lpstr>PP</vt:lpstr>
      <vt:lpstr> IFL Consumption Centre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2021-02-11T07:11:02Z</dcterms:modified>
</cp:coreProperties>
</file>