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mmad\OneDrive\Desktop\Portfolio Projects\geo_viz\geo_viz\backend\"/>
    </mc:Choice>
  </mc:AlternateContent>
  <xr:revisionPtr revIDLastSave="0" documentId="13_ncr:1_{2151E959-C252-4B7D-A38A-B93036429A63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Sheet1" sheetId="1" r:id="rId1"/>
  </sheets>
  <definedNames>
    <definedName name="_xlnm._FilterDatabase" localSheetId="0" hidden="1">Sheet1!$A$1:$C$13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<sst xmlns="http://schemas.openxmlformats.org/spreadsheetml/2006/main" count="19" uniqueCount="19">
  <si>
    <t>Month</t>
  </si>
  <si>
    <t>Orders</t>
  </si>
  <si>
    <t>Revenue</t>
  </si>
  <si>
    <t>2011-11</t>
  </si>
  <si>
    <t>2011-09</t>
  </si>
  <si>
    <t>2011-10</t>
  </si>
  <si>
    <t>2011-03</t>
  </si>
  <si>
    <t>2011-07</t>
  </si>
  <si>
    <t>2011-05</t>
  </si>
  <si>
    <t>2011-06</t>
  </si>
  <si>
    <t>2011-08</t>
  </si>
  <si>
    <t>2011-01</t>
  </si>
  <si>
    <t>2011-02</t>
  </si>
  <si>
    <t>2010-12</t>
  </si>
  <si>
    <t>2011-04</t>
  </si>
  <si>
    <t>Grand Total</t>
  </si>
  <si>
    <t>Column1</t>
  </si>
  <si>
    <t>Sales Growth %</t>
  </si>
  <si>
    <t>Order Count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</si>
</sst>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numFmt numFmtId="166" formatCode="&quot;$&quot;#,##0.00"/>
    </dxf>
    <dxf>
      <numFmt numFmtId="2" formatCode="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D6733-CE70-4143-A9C2-69540AA028B8}" name="SalesTrendsTable" displayName="SalesTrendsTable" ref="A1:E14" totalsRowCount="1" headerRowDxfId="5" headerRowBorderDxfId="6" tableBorderDxfId="7">
  <autoFilter ref="A1:E13" xr:uid="{2ABD6733-CE70-4143-A9C2-69540AA028B8}"/>
  <sortState xmlns:xlrd2="http://schemas.microsoft.com/office/spreadsheetml/2017/richdata2" ref="A2:C13">
    <sortCondition ref="A1:A13"/>
  </sortState>
  <tableColumns count="5">
    <tableColumn id="1" xr3:uid="{B89FAC6A-B0A7-464A-A2E6-AA83EA544DCC}" name="Month" totalsRowLabel="Grand Total"/>
    <tableColumn id="2" xr3:uid="{DB8ABBCD-DB4F-4C58-8CD9-31CF12555F18}" name="Orders" totalsRowFunction="sum" totalsRowDxfId="1"/>
    <tableColumn id="3" xr3:uid="{2DBAD220-C66F-4EAA-8CC0-758C9AA3ABD0}" name="Revenue" totalsRowFunction="sum" dataDxfId="4" totalsRowDxfId="0"/>
    <tableColumn id="7" xr3:uid="{7D0B22BB-CEB7-4930-A3FC-DD6D5CB392AD}" name="Sales Growth %" dataDxfId="3">
      <calculatedColumnFormula>(SalesTrendsTable[[#This Row],[Revenue]]-C1)/C1</calculatedColumnFormula>
    </tableColumn>
    <tableColumn id="8" xr3:uid="{87D48353-EAA6-4905-886D-092C704EB332}" name="Order Count Growth %" dataDxfId="2">
      <calculatedColumnFormula>(SalesTrendsTable[[#This Row],[Orders]]-B1)/B1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5" sqref="G5"/>
    </sheetView>
  </sheetViews>
  <sheetFormatPr defaultRowHeight="14.5" x14ac:dyDescent="0.35"/>
  <cols>
    <col min="1" max="1" width="12.54296875" customWidth="1"/>
    <col min="2" max="2" width="13.7265625" customWidth="1"/>
    <col min="3" max="3" width="16.36328125" customWidth="1"/>
    <col min="4" max="4" width="18.7265625" customWidth="1"/>
    <col min="5" max="5" width="23.1796875" customWidth="1"/>
    <col min="6" max="6" width="12.26953125" bestFit="1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17</v>
      </c>
      <c r="E1" s="3" t="s">
        <v>18</v>
      </c>
      <c r="F1" s="3"/>
      <c r="G1" s="3" t="s">
        <v>16</v>
      </c>
    </row>
    <row r="2" spans="1:8" x14ac:dyDescent="0.35">
      <c r="A2" t="s">
        <v>13</v>
      </c>
      <c r="B2">
        <v>19749</v>
      </c>
      <c r="C2" s="1">
        <v>296822.74</v>
      </c>
      <c r="D2" s="1"/>
      <c r="E2" s="1"/>
      <c r="F2" s="1"/>
      <c r="H2" s="1"/>
    </row>
    <row r="3" spans="1:8" x14ac:dyDescent="0.35">
      <c r="A3" t="s">
        <v>11</v>
      </c>
      <c r="B3">
        <v>22238</v>
      </c>
      <c r="C3" s="1">
        <v>350311.78</v>
      </c>
      <c r="D3" s="4">
        <f>(SalesTrendsTable[[#This Row],[Revenue]]-C2)/C2</f>
        <v>0.18020533062931782</v>
      </c>
      <c r="E3" s="4">
        <f>(SalesTrendsTable[[#This Row],[Orders]]-B2)/B2</f>
        <v>0.12603169780748391</v>
      </c>
      <c r="F3" s="1"/>
    </row>
    <row r="4" spans="1:8" x14ac:dyDescent="0.35">
      <c r="A4" t="s">
        <v>12</v>
      </c>
      <c r="B4">
        <v>20112</v>
      </c>
      <c r="C4" s="1">
        <v>300023.59000000003</v>
      </c>
      <c r="D4" s="4">
        <f>(SalesTrendsTable[[#This Row],[Revenue]]-C3)/C3</f>
        <v>-0.14355266614214343</v>
      </c>
      <c r="E4" s="4">
        <f>(SalesTrendsTable[[#This Row],[Orders]]-B3)/B3</f>
        <v>-9.5602122493029948E-2</v>
      </c>
      <c r="F4" s="1"/>
    </row>
    <row r="5" spans="1:8" x14ac:dyDescent="0.35">
      <c r="A5" t="s">
        <v>6</v>
      </c>
      <c r="B5">
        <v>74174</v>
      </c>
      <c r="C5" s="1">
        <v>649541.86</v>
      </c>
      <c r="D5" s="4">
        <f>(SalesTrendsTable[[#This Row],[Revenue]]-C4)/C4</f>
        <v>1.1649692945811359</v>
      </c>
      <c r="E5" s="4">
        <f>(SalesTrendsTable[[#This Row],[Orders]]-B4)/B4</f>
        <v>2.6880469371519489</v>
      </c>
      <c r="F5" s="1"/>
    </row>
    <row r="6" spans="1:8" x14ac:dyDescent="0.35">
      <c r="A6" t="s">
        <v>14</v>
      </c>
      <c r="B6">
        <v>17563</v>
      </c>
      <c r="C6" s="1">
        <v>293104.46100000001</v>
      </c>
      <c r="D6" s="4">
        <f>(SalesTrendsTable[[#This Row],[Revenue]]-C5)/C5</f>
        <v>-0.5487520065296484</v>
      </c>
      <c r="E6" s="4">
        <f>(SalesTrendsTable[[#This Row],[Orders]]-B5)/B5</f>
        <v>-0.76321891768004957</v>
      </c>
      <c r="F6" s="1"/>
    </row>
    <row r="7" spans="1:8" x14ac:dyDescent="0.35">
      <c r="A7" t="s">
        <v>8</v>
      </c>
      <c r="B7">
        <v>40555</v>
      </c>
      <c r="C7" s="1">
        <v>421237.66</v>
      </c>
      <c r="D7" s="4">
        <f>(SalesTrendsTable[[#This Row],[Revenue]]-C6)/C6</f>
        <v>0.43715881553914648</v>
      </c>
      <c r="E7" s="4">
        <f>(SalesTrendsTable[[#This Row],[Orders]]-B6)/B6</f>
        <v>1.3091157547116097</v>
      </c>
      <c r="F7" s="1"/>
    </row>
    <row r="8" spans="1:8" x14ac:dyDescent="0.35">
      <c r="A8" t="s">
        <v>9</v>
      </c>
      <c r="B8">
        <v>41937</v>
      </c>
      <c r="C8" s="1">
        <v>418241.69</v>
      </c>
      <c r="D8" s="4">
        <f>(SalesTrendsTable[[#This Row],[Revenue]]-C7)/C7</f>
        <v>-7.1123033016562958E-3</v>
      </c>
      <c r="E8" s="4">
        <f>(SalesTrendsTable[[#This Row],[Orders]]-B7)/B7</f>
        <v>3.4077179139440264E-2</v>
      </c>
      <c r="F8" s="1"/>
    </row>
    <row r="9" spans="1:8" x14ac:dyDescent="0.35">
      <c r="A9" t="s">
        <v>7</v>
      </c>
      <c r="B9">
        <v>94099</v>
      </c>
      <c r="C9" s="1">
        <v>739170.41099999996</v>
      </c>
      <c r="D9" s="4">
        <f>(SalesTrendsTable[[#This Row],[Revenue]]-C8)/C8</f>
        <v>0.76732838613003873</v>
      </c>
      <c r="E9" s="4">
        <f>(SalesTrendsTable[[#This Row],[Orders]]-B8)/B8</f>
        <v>1.2438181081145527</v>
      </c>
      <c r="F9" s="1"/>
    </row>
    <row r="10" spans="1:8" x14ac:dyDescent="0.35">
      <c r="A10" t="s">
        <v>10</v>
      </c>
      <c r="B10">
        <v>80229</v>
      </c>
      <c r="C10" s="1">
        <v>673237.47</v>
      </c>
      <c r="D10" s="4">
        <f>(SalesTrendsTable[[#This Row],[Revenue]]-C9)/C9</f>
        <v>-8.9198566418265346E-2</v>
      </c>
      <c r="E10" s="4">
        <f>(SalesTrendsTable[[#This Row],[Orders]]-B9)/B9</f>
        <v>-0.1473979532194816</v>
      </c>
      <c r="F10" s="1"/>
    </row>
    <row r="11" spans="1:8" x14ac:dyDescent="0.35">
      <c r="A11" t="s">
        <v>4</v>
      </c>
      <c r="B11">
        <v>103143</v>
      </c>
      <c r="C11" s="1">
        <v>904074.68200000003</v>
      </c>
      <c r="D11" s="4">
        <f>(SalesTrendsTable[[#This Row],[Revenue]]-C10)/C10</f>
        <v>0.34287635832271796</v>
      </c>
      <c r="E11" s="4">
        <f>(SalesTrendsTable[[#This Row],[Orders]]-B10)/B10</f>
        <v>0.28560744867815879</v>
      </c>
      <c r="F11" s="1"/>
    </row>
    <row r="12" spans="1:8" x14ac:dyDescent="0.35">
      <c r="A12" t="s">
        <v>5</v>
      </c>
      <c r="B12">
        <v>136974</v>
      </c>
      <c r="C12" s="1">
        <v>1644778.01</v>
      </c>
      <c r="D12" s="4">
        <f>(SalesTrendsTable[[#This Row],[Revenue]]-C11)/C11</f>
        <v>0.81929440426471312</v>
      </c>
      <c r="E12" s="4">
        <f>(SalesTrendsTable[[#This Row],[Orders]]-B11)/B11</f>
        <v>0.32800093074663333</v>
      </c>
      <c r="F12" s="1"/>
    </row>
    <row r="13" spans="1:8" x14ac:dyDescent="0.35">
      <c r="A13" t="s">
        <v>3</v>
      </c>
      <c r="B13">
        <v>155177</v>
      </c>
      <c r="C13" s="1">
        <v>1908925.01</v>
      </c>
      <c r="D13" s="4">
        <f>(SalesTrendsTable[[#This Row],[Revenue]]-C12)/C12</f>
        <v>0.16059735623532564</v>
      </c>
      <c r="E13" s="4">
        <f>(SalesTrendsTable[[#This Row],[Orders]]-B12)/B12</f>
        <v>0.1328938338662812</v>
      </c>
      <c r="F13" s="1"/>
    </row>
    <row r="14" spans="1:8" x14ac:dyDescent="0.35">
      <c r="A14" t="s">
        <v>15</v>
      </c>
      <c r="B14" s="2">
        <f>SUBTOTAL(109,SalesTrendsTable[Orders])</f>
        <v>805950</v>
      </c>
      <c r="C14" s="1">
        <f>SUBTOTAL(109,SalesTrendsTable[Revenue])</f>
        <v>8599469.3640000001</v>
      </c>
      <c r="F14" s="1"/>
    </row>
  </sheetData>
  <conditionalFormatting sqref="D3:E13">
    <cfRule type="colorScale" priority="2">
      <colorScale>
        <cfvo type="min"/>
        <cfvo type="max"/>
        <color rgb="FFFF7128"/>
        <color rgb="FF92D050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Hammad Khan</cp:lastModifiedBy>
  <cp:lastPrinted>2024-11-28T16:25:54Z</cp:lastPrinted>
  <dcterms:created xsi:type="dcterms:W3CDTF">2024-11-28T15:53:51Z</dcterms:created>
  <dcterms:modified xsi:type="dcterms:W3CDTF">2024-11-28T16:37:28Z</dcterms:modified>
</cp:coreProperties>
</file>