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ummary" state="visible" r:id="rId3"/>
    <sheet sheetId="2" name="Details" state="visible" r:id="rId4"/>
  </sheets>
  <definedNames>
    <definedName name="LGACB">Details!$D$35:$AH$35</definedName>
    <definedName name="CLEIB">Details!$D$10:$AH$10</definedName>
    <definedName name="MGCCB">Details!$D$8:$AH$8</definedName>
    <definedName name="RFICB">Details!$D$24:$AH$24</definedName>
    <definedName name="DKEIB">Details!$D$12:$AH$12</definedName>
    <definedName name="PCEIB">Details!$D$13:$AH$13</definedName>
    <definedName name="NNICB">Details!$D$16:$AH$16</definedName>
    <definedName name="RFACB">Details!$D$38:$AH$38</definedName>
    <definedName name="LUICB">Details!$D$21:$AH$21</definedName>
    <definedName name="KSCCB">Details!$D$6:$AH$6</definedName>
    <definedName name="JFACB">Details!$D$34:$AH$34</definedName>
    <definedName name="RFEIB">Details!$D$14:$AH$14</definedName>
    <definedName name="LGCCB">Details!$D$7:$AH$7</definedName>
    <definedName name="NNRCB">Details!$D$26:$AH$26</definedName>
    <definedName name="NNACB">Details!$D$31:$AH$31</definedName>
    <definedName name="LGICB">Details!$D$20:$AH$20</definedName>
    <definedName name="LUACB">Details!$D$36:$AH$36</definedName>
    <definedName name="MGICB">Details!$D$22:$AH$22</definedName>
    <definedName name="DFCCB">Details!$D$5:$AH$5</definedName>
    <definedName name="NNEIB">Details!$D$11:$AH$11</definedName>
    <definedName name="POICB">Details!$D$23:$AH$23</definedName>
    <definedName name="CLCCB">Details!$D$3:$AH$3</definedName>
    <definedName name="DFICB">Details!$D$18:$AH$18</definedName>
    <definedName name="RFCCB">Details!$D$9:$AH$9</definedName>
    <definedName name="MGACB">Details!$D$37:$AH$37</definedName>
    <definedName name="AVACB">Details!$D$32:$AH$32</definedName>
    <definedName name="KSICB">Details!$D$19:$AH$19</definedName>
    <definedName name="CLICB">Details!$D$15:$AH$15</definedName>
    <definedName name="DFRCB">Details!$D$27:$AH$27</definedName>
    <definedName name="NNCCB">Details!$D$4:$AH$4</definedName>
    <definedName name="DFACB">Details!$D$33:$AH$33</definedName>
    <definedName name="ARICB">Details!$D$17:$AH$17</definedName>
    <definedName name="KSRCB">Details!$D$28:$AH$28</definedName>
    <definedName name="CLRCB">Details!$D$25:$AH$25</definedName>
    <definedName name="CLACB">Details!$D$30:$AH$30</definedName>
    <definedName name="LGRCB">Details!$D$29:$AH$29</definedName>
  </definedNames>
  <calcPr/>
</workbook>
</file>

<file path=xl/sharedStrings.xml><?xml version="1.0" encoding="utf-8"?>
<sst xmlns="http://schemas.openxmlformats.org/spreadsheetml/2006/main" count="224" uniqueCount="107">
  <si>
    <t>Virginia Carbon Dioxide Emissions from Fossil Fuel Consumption (1980 - 2010)</t>
  </si>
  <si>
    <t>(Million Metric Tons of CO2)</t>
  </si>
  <si>
    <t>Residential Sector</t>
  </si>
  <si>
    <t>Coal</t>
  </si>
  <si>
    <t>Petroleum Products</t>
  </si>
  <si>
    <t>Natural Gas</t>
  </si>
  <si>
    <t>Total</t>
  </si>
  <si>
    <t>Commercial Sector</t>
  </si>
  <si>
    <t>Industrial Sector</t>
  </si>
  <si>
    <t>Transportation Sector</t>
  </si>
  <si>
    <t>Electric Power Sector</t>
  </si>
  <si>
    <t>Grand Total</t>
  </si>
  <si>
    <t>Fuel Totals</t>
  </si>
  <si>
    <t>Virginia</t>
  </si>
  <si>
    <t>End-Use Sector</t>
  </si>
  <si>
    <t>Energy Source</t>
  </si>
  <si>
    <t>Fuel</t>
  </si>
  <si>
    <t>SEDs_id</t>
  </si>
  <si>
    <t>Commercial Consumption</t>
  </si>
  <si>
    <t>CLCCB</t>
  </si>
  <si>
    <t>NNCCB</t>
  </si>
  <si>
    <t>Petroleum</t>
  </si>
  <si>
    <t>Distillate Fuel</t>
  </si>
  <si>
    <t>DFCCB</t>
  </si>
  <si>
    <t>Kerosene</t>
  </si>
  <si>
    <t>KSCCB</t>
  </si>
  <si>
    <t>LPG</t>
  </si>
  <si>
    <t>LGCCB</t>
  </si>
  <si>
    <t>Motor Gasoline</t>
  </si>
  <si>
    <t>MGCCB</t>
  </si>
  <si>
    <t>Residual Fuel</t>
  </si>
  <si>
    <t>RFCCB</t>
  </si>
  <si>
    <t>Electric Power Consumption</t>
  </si>
  <si>
    <t>CLEIB</t>
  </si>
  <si>
    <t>NNEIB</t>
  </si>
  <si>
    <t>Distillate Fuel (inc. Kerosene Jet Fuel)</t>
  </si>
  <si>
    <t>DKEIB</t>
  </si>
  <si>
    <t>Petroleum Coke</t>
  </si>
  <si>
    <t>PCEIB</t>
  </si>
  <si>
    <t>RFEIB</t>
  </si>
  <si>
    <t>Industrial Consumption</t>
  </si>
  <si>
    <t>CLICB</t>
  </si>
  <si>
    <t>NNICB</t>
  </si>
  <si>
    <t>Asphalt and Road Oil</t>
  </si>
  <si>
    <t>ARICB</t>
  </si>
  <si>
    <t>DFICB</t>
  </si>
  <si>
    <t>KSICB</t>
  </si>
  <si>
    <t>LGICB</t>
  </si>
  <si>
    <t>Lubricants</t>
  </si>
  <si>
    <t>LUICB</t>
  </si>
  <si>
    <t>MGICB</t>
  </si>
  <si>
    <t>Petroleum Products (other)</t>
  </si>
  <si>
    <t>POICB</t>
  </si>
  <si>
    <t>RFICB</t>
  </si>
  <si>
    <t>Residential Consumption</t>
  </si>
  <si>
    <t>CLRCB</t>
  </si>
  <si>
    <t>NNRCB</t>
  </si>
  <si>
    <t>DFRCB</t>
  </si>
  <si>
    <t>KSRCB</t>
  </si>
  <si>
    <t>LGRCB</t>
  </si>
  <si>
    <t>Transportation Consumption</t>
  </si>
  <si>
    <t>CLACB</t>
  </si>
  <si>
    <t>NNACB</t>
  </si>
  <si>
    <t>Aviation Gasoline</t>
  </si>
  <si>
    <t>AVACB</t>
  </si>
  <si>
    <t>DFACB</t>
  </si>
  <si>
    <t>Jet Fuel (total)</t>
  </si>
  <si>
    <t>JFACB</t>
  </si>
  <si>
    <t>LGACB</t>
  </si>
  <si>
    <t>LUACB</t>
  </si>
  <si>
    <t>MGACB</t>
  </si>
  <si>
    <t>RFACB</t>
  </si>
  <si>
    <t>These Values Summed from Above</t>
  </si>
  <si>
    <t>Unadjusted Totals</t>
  </si>
  <si>
    <t>By Fuel</t>
  </si>
  <si>
    <t>Petroleum Products (Non-LPG)</t>
  </si>
  <si>
    <t>LPGs</t>
  </si>
  <si>
    <t>Total by Fuel</t>
  </si>
  <si>
    <t>By Sector</t>
  </si>
  <si>
    <t>Residential</t>
  </si>
  <si>
    <t>Commercial</t>
  </si>
  <si>
    <t>Industrial</t>
  </si>
  <si>
    <t>Transportation</t>
  </si>
  <si>
    <t>Electric Power</t>
  </si>
  <si>
    <t>Total by Sector</t>
  </si>
  <si>
    <t>These are the final adjusted values in metric tons</t>
  </si>
  <si>
    <t>This feeds the summary page</t>
  </si>
  <si>
    <t>Adjusted values</t>
  </si>
  <si>
    <t>These are the values used to adjust "All Fuels"</t>
  </si>
  <si>
    <t>Adjustment Values</t>
  </si>
  <si>
    <t>These are the disaggregated values used for the adjustment.</t>
  </si>
  <si>
    <t>MTCO2</t>
  </si>
  <si>
    <t>State shares</t>
  </si>
  <si>
    <t>Asphalt &amp; Road Oil</t>
  </si>
  <si>
    <t>Pentanes</t>
  </si>
  <si>
    <t>Industrial Lubricants</t>
  </si>
  <si>
    <t>Naphtha Petrochem</t>
  </si>
  <si>
    <t>Other Petrochem</t>
  </si>
  <si>
    <t>Still Gas Petrochem</t>
  </si>
  <si>
    <t>Special Naphtha</t>
  </si>
  <si>
    <t>Waxes</t>
  </si>
  <si>
    <t>Miscellaneous</t>
  </si>
  <si>
    <t>Distillate</t>
  </si>
  <si>
    <t>Residual Oil</t>
  </si>
  <si>
    <t>Transportation Lubricants</t>
  </si>
  <si>
    <t>MMTCO2</t>
  </si>
  <si>
    <t>National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</si>
</sst>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"/>
  </numFmts>
  <fonts count="3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Ms sans serif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FF"/>
      <name val="Ms sans serif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Ms sans serif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Ms sans serif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4.0"/>
      <color rgb="FF000000"/>
      <name val="Ms sans serif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Ms sans serif"/>
    </font>
    <font>
      <b val="0"/>
      <i val="0"/>
      <strike val="0"/>
      <u val="none"/>
      <sz val="8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Ms sans serif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4.0"/>
      <color rgb="FF000000"/>
      <name val="Calibri"/>
    </font>
  </fonts>
  <fills count="25">
    <fill>
      <patternFill patternType="none"/>
    </fill>
    <fill>
      <patternFill patternType="gray125">
        <bgColor rgb="FFFFFFFF"/>
      </patternFill>
    </fill>
    <fill>
      <patternFill patternType="solid">
        <fgColor rgb="FFFF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3">
    <xf applyAlignment="1" fillId="0" xfId="0" numFmtId="0" borderId="0" fontId="0">
      <alignment vertical="bottom" horizontal="general" wrapText="1"/>
    </xf>
    <xf fillId="2" xfId="0" numFmtId="0" borderId="0" applyFont="1" fontId="1" applyFill="1"/>
    <xf fillId="3" xfId="0" numFmtId="3" borderId="0" applyFont="1" fontId="2" applyNumberFormat="1" applyFill="1"/>
    <xf fillId="0" xfId="0" numFmtId="0" borderId="0" applyFont="1" fontId="3"/>
    <xf fillId="4" xfId="0" numFmtId="0" borderId="0" applyFont="1" fontId="4" applyFill="1"/>
    <xf fillId="5" xfId="0" numFmtId="0" borderId="0" applyFont="1" fontId="5" applyFill="1"/>
    <xf fillId="6" xfId="0" numFmtId="0" borderId="0" applyFont="1" fontId="6" applyFill="1"/>
    <xf fillId="7" xfId="0" numFmtId="0" borderId="0" applyFont="1" fontId="7" applyFill="1"/>
    <xf fillId="0" xfId="0" numFmtId="0" borderId="0" applyFont="1" fontId="8"/>
    <xf applyAlignment="1" fillId="0" xfId="0" numFmtId="0" borderId="0" applyFont="1" fontId="9">
      <alignment vertical="bottom" horizontal="left"/>
    </xf>
    <xf fillId="0" xfId="0" numFmtId="0" borderId="0" applyFont="1" fontId="10"/>
    <xf fillId="0" xfId="0" numFmtId="164" borderId="0" applyFont="1" fontId="11" applyNumberFormat="1"/>
    <xf fillId="8" xfId="0" numFmtId="3" borderId="0" applyFont="1" fontId="12" applyNumberFormat="1" applyFill="1"/>
    <xf fillId="9" xfId="0" numFmtId="0" borderId="0" applyFont="1" fontId="13" applyFill="1"/>
    <xf fillId="10" xfId="0" numFmtId="3" borderId="0" applyFont="1" fontId="14" applyNumberFormat="1" applyFill="1"/>
    <xf fillId="11" xfId="0" numFmtId="165" borderId="0" applyFont="1" fontId="15" applyNumberFormat="1" applyFill="1"/>
    <xf fillId="12" xfId="0" numFmtId="0" borderId="0" applyFont="1" fontId="16" applyFill="1"/>
    <xf fillId="13" xfId="0" numFmtId="0" borderId="0" applyFont="1" fontId="17" applyFill="1"/>
    <xf fillId="14" xfId="0" numFmtId="10" borderId="0" applyFont="1" fontId="18" applyNumberFormat="1" applyFill="1"/>
    <xf fillId="15" xfId="0" numFmtId="0" borderId="0" applyFont="1" fontId="19" applyFill="1"/>
    <xf fillId="16" xfId="0" numFmtId="0" borderId="0" applyFont="1" fontId="20" applyFill="1"/>
    <xf fillId="0" xfId="0" numFmtId="0" borderId="0" applyFont="1" fontId="21"/>
    <xf fillId="17" xfId="0" numFmtId="0" borderId="0" applyFont="1" fontId="22" applyFill="1"/>
    <xf fillId="18" xfId="0" numFmtId="3" borderId="0" applyFont="1" fontId="23" applyNumberFormat="1" applyFill="1"/>
    <xf fillId="0" xfId="0" numFmtId="166" borderId="0" applyFont="1" fontId="24" applyNumberFormat="1"/>
    <xf fillId="19" xfId="0" numFmtId="3" borderId="0" applyFont="1" fontId="25" applyNumberFormat="1" applyFill="1"/>
    <xf fillId="20" xfId="0" numFmtId="0" borderId="0" applyFont="1" fontId="26" applyFill="1"/>
    <xf fillId="21" xfId="0" numFmtId="0" borderId="0" applyFont="1" fontId="27" applyFill="1"/>
    <xf fillId="22" xfId="0" numFmtId="0" borderId="0" applyFont="1" fontId="28" applyFill="1"/>
    <xf fillId="23" xfId="0" numFmtId="0" borderId="0" applyFont="1" fontId="29" applyFill="1"/>
    <xf fillId="0" xfId="0" numFmtId="0" borderId="0" applyFont="1" fontId="30"/>
    <xf fillId="24" xfId="0" numFmtId="3" borderId="0" applyFont="1" fontId="31" applyNumberFormat="1" applyFill="1"/>
    <xf fillId="0" xfId="0" numFmtId="0" borderId="0" applyFont="1" fontId="32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D5" ySplit="4.0" xSplit="3.0" activePane="bottomRight" state="frozen"/>
      <selection sqref="D1" activeCell="D1" pane="topRight"/>
      <selection sqref="A5" activeCell="A5" pane="bottomLeft"/>
      <selection sqref="D5" activeCell="D5" pane="bottomRight"/>
    </sheetView>
  </sheetViews>
  <sheetFormatPr customHeight="1" defaultColWidth="9.14" defaultRowHeight="15.0"/>
  <sheetData>
    <row customHeight="1" r="1" ht="18.75">
      <c t="s" s="32" r="A1">
        <v>0</v>
      </c>
      <c s="30" r="B1"/>
      <c s="30" r="C1"/>
      <c s="30" r="D1"/>
      <c s="30" r="E1"/>
      <c s="30" r="F1"/>
      <c s="30" r="G1"/>
      <c s="30" r="H1"/>
      <c s="30" r="I1"/>
      <c s="30" r="J1"/>
      <c s="30" r="K1"/>
      <c s="30" r="L1"/>
      <c s="30" r="M1"/>
      <c s="30" r="N1"/>
      <c s="30" r="O1"/>
      <c s="30" r="P1"/>
      <c s="30" r="Q1"/>
      <c s="30" r="R1"/>
      <c s="30" r="S1"/>
      <c s="30" r="T1"/>
      <c s="30" r="U1"/>
      <c s="30" r="V1"/>
      <c s="30" r="W1"/>
      <c s="30" r="X1"/>
      <c s="30" r="Y1"/>
      <c s="30" r="Z1"/>
      <c s="30" r="AA1"/>
      <c s="30" r="AB1"/>
      <c s="30" r="AC1"/>
      <c s="30" r="AD1"/>
      <c s="30" r="AE1"/>
      <c s="30" r="AF1"/>
      <c s="30" r="AG1"/>
      <c s="30" r="AH1"/>
    </row>
    <row r="2">
      <c t="s" s="30" r="A2">
        <v>1</v>
      </c>
      <c s="30" r="B2"/>
      <c s="30" r="C2"/>
      <c s="30" r="D2"/>
      <c s="30" r="E2"/>
      <c s="30" r="F2"/>
      <c s="30" r="G2"/>
      <c s="30" r="H2"/>
      <c s="30" r="I2"/>
      <c s="30" r="J2"/>
      <c s="30" r="K2"/>
      <c s="30" r="L2"/>
      <c s="30" r="M2"/>
      <c s="30" r="N2"/>
      <c s="30" r="O2"/>
      <c s="30" r="P2"/>
      <c s="30" r="Q2"/>
      <c s="30" r="R2"/>
      <c s="30" r="S2"/>
      <c s="30" r="T2"/>
      <c s="30" r="U2"/>
      <c s="30" r="V2"/>
      <c s="30" r="W2"/>
      <c s="30" r="X2"/>
      <c s="30" r="Y2"/>
      <c s="30" r="Z2"/>
      <c s="30" r="AA2"/>
      <c s="30" r="AB2"/>
      <c s="30" r="AC2"/>
      <c s="30" r="AD2"/>
      <c s="30" r="AE2"/>
      <c s="30" r="AF2"/>
      <c s="30" r="AG2"/>
      <c s="30" r="AH2"/>
    </row>
    <row r="3">
      <c s="30" r="A3"/>
      <c s="30" r="B3"/>
      <c s="30" r="C3"/>
      <c s="30" r="D3"/>
      <c s="30" r="E3"/>
      <c s="30" r="F3"/>
      <c s="30" r="G3"/>
      <c s="30" r="H3"/>
      <c s="30" r="I3"/>
      <c s="30" r="J3"/>
      <c s="30" r="K3"/>
      <c s="30" r="L3"/>
      <c s="30" r="M3"/>
      <c s="30" r="N3"/>
      <c s="30" r="O3"/>
      <c s="30" r="P3"/>
      <c s="30" r="Q3"/>
      <c s="30" r="R3"/>
      <c s="30" r="S3"/>
      <c s="30" r="T3"/>
      <c s="30" r="U3"/>
      <c s="30" r="V3"/>
      <c s="30" r="W3"/>
      <c s="30" r="X3"/>
      <c s="30" r="Y3"/>
      <c s="30" r="Z3"/>
      <c s="30" r="AA3"/>
      <c s="30" r="AB3"/>
      <c s="30" r="AC3"/>
      <c s="30" r="AD3"/>
      <c s="30" r="AE3"/>
      <c s="30" r="AF3"/>
      <c s="30" r="AG3"/>
      <c s="30" r="AH3"/>
    </row>
    <row r="4">
      <c s="30" r="A4"/>
      <c s="30" r="B4"/>
      <c s="30" r="C4"/>
      <c s="3" r="D4">
        <v>1980</v>
      </c>
      <c s="3" r="E4">
        <f>D4+1</f>
        <v>1981</v>
      </c>
      <c s="3" r="F4">
        <f>E4+1</f>
        <v>1982</v>
      </c>
      <c s="3" r="G4">
        <f>F4+1</f>
        <v>1983</v>
      </c>
      <c s="3" r="H4">
        <f>G4+1</f>
        <v>1984</v>
      </c>
      <c s="3" r="I4">
        <f>H4+1</f>
        <v>1985</v>
      </c>
      <c s="3" r="J4">
        <f>I4+1</f>
        <v>1986</v>
      </c>
      <c s="3" r="K4">
        <f>J4+1</f>
        <v>1987</v>
      </c>
      <c s="3" r="L4">
        <f>K4+1</f>
        <v>1988</v>
      </c>
      <c s="3" r="M4">
        <f>L4+1</f>
        <v>1989</v>
      </c>
      <c s="3" r="N4">
        <f>M4+1</f>
        <v>1990</v>
      </c>
      <c s="3" r="O4">
        <f>N4+1</f>
        <v>1991</v>
      </c>
      <c s="3" r="P4">
        <f>O4+1</f>
        <v>1992</v>
      </c>
      <c s="3" r="Q4">
        <f>P4+1</f>
        <v>1993</v>
      </c>
      <c s="3" r="R4">
        <f>Q4+1</f>
        <v>1994</v>
      </c>
      <c s="3" r="S4">
        <f>R4+1</f>
        <v>1995</v>
      </c>
      <c s="3" r="T4">
        <f>S4+1</f>
        <v>1996</v>
      </c>
      <c s="3" r="U4">
        <f>T4+1</f>
        <v>1997</v>
      </c>
      <c s="3" r="V4">
        <f>U4+1</f>
        <v>1998</v>
      </c>
      <c s="3" r="W4">
        <f>V4+1</f>
        <v>1999</v>
      </c>
      <c s="3" r="X4">
        <f>W4+1</f>
        <v>2000</v>
      </c>
      <c s="3" r="Y4">
        <f>X4+1</f>
        <v>2001</v>
      </c>
      <c s="3" r="Z4">
        <f>Y4+1</f>
        <v>2002</v>
      </c>
      <c s="3" r="AA4">
        <f>Z4+1</f>
        <v>2003</v>
      </c>
      <c s="3" r="AB4">
        <f>AA4+1</f>
        <v>2004</v>
      </c>
      <c s="3" r="AC4">
        <f>AB4+1</f>
        <v>2005</v>
      </c>
      <c s="3" r="AD4">
        <f>AC4+1</f>
        <v>2006</v>
      </c>
      <c s="3" r="AE4">
        <f>AD4+1</f>
        <v>2007</v>
      </c>
      <c s="3" r="AF4">
        <f>AE4+1</f>
        <v>2008</v>
      </c>
      <c s="3" r="AG4">
        <f>AF4+1</f>
        <v>2009</v>
      </c>
      <c s="3" r="AH4">
        <f>AG4+1</f>
        <v>2010</v>
      </c>
    </row>
    <row r="5">
      <c t="s" s="3" r="A5">
        <v>2</v>
      </c>
      <c s="30" r="B5"/>
      <c s="30" r="C5"/>
      <c s="30" r="D5"/>
      <c s="30" r="E5"/>
      <c s="30" r="F5"/>
      <c s="30" r="G5"/>
      <c s="30" r="H5"/>
      <c s="30" r="I5"/>
      <c s="30" r="J5"/>
      <c s="30" r="K5"/>
      <c s="30" r="L5"/>
      <c s="30" r="M5"/>
      <c s="30" r="N5"/>
      <c s="30" r="O5"/>
      <c s="30" r="P5"/>
      <c s="30" r="Q5"/>
      <c s="30" r="R5"/>
      <c s="30" r="S5"/>
      <c s="30" r="T5"/>
      <c s="30" r="U5"/>
      <c s="30" r="V5"/>
      <c s="30" r="W5"/>
      <c s="30" r="X5"/>
      <c s="30" r="Y5"/>
      <c s="30" r="Z5"/>
      <c s="30" r="AA5"/>
      <c s="30" r="AB5"/>
      <c s="30" r="AC5"/>
      <c s="30" r="AD5"/>
      <c s="30" r="AE5"/>
      <c s="30" r="AF5"/>
      <c s="30" r="AG5"/>
      <c s="30" r="AH5"/>
    </row>
    <row r="6">
      <c s="30" r="A6"/>
      <c t="s" s="30" r="B6">
        <v>3</v>
      </c>
      <c s="30" r="C6"/>
      <c s="24" r="D6">
        <f>Details!D$25/(10^6)</f>
        <v>0.094571400059874</v>
      </c>
      <c s="24" r="E6">
        <f>Details!E$25/(10^6)</f>
        <v>0.055196813963404</v>
      </c>
      <c s="24" r="F6">
        <f>Details!F$25/(10^6)</f>
        <v>0.097726410900745</v>
      </c>
      <c s="24" r="G6">
        <f>Details!G$25/(10^6)</f>
        <v>0.095460986473859</v>
      </c>
      <c s="24" r="H6">
        <f>Details!H$25/(10^6)</f>
        <v>0.128952608612822</v>
      </c>
      <c s="24" r="I6">
        <f>Details!I$25/(10^6)</f>
        <v>0.140696627990311</v>
      </c>
      <c s="24" r="J6">
        <f>Details!J$25/(10^6)</f>
        <v>0.133702316045396</v>
      </c>
      <c s="24" r="K6">
        <f>Details!K$25/(10^6)</f>
        <v>0.177996933711932</v>
      </c>
      <c s="24" r="L6">
        <f>Details!L$25/(10^6)</f>
        <v>0.152892199109144</v>
      </c>
      <c s="24" r="M6">
        <f>Details!M$25/(10^6)</f>
        <v>0.096925683337718</v>
      </c>
      <c s="24" r="N6">
        <f>Details!N$25/(10^6)</f>
        <v>0.113730353758151</v>
      </c>
      <c s="24" r="O6">
        <f>Details!O$25/(10^6)</f>
        <v>0.060596148147016</v>
      </c>
      <c s="24" r="P6">
        <f>Details!P$25/(10^6)</f>
        <v>0.084090832853135</v>
      </c>
      <c s="24" r="Q6">
        <f>Details!Q$25/(10^6)</f>
        <v>0.133838013650354</v>
      </c>
      <c s="24" r="R6">
        <f>Details!R$25/(10^6)</f>
        <v>0.113016110798733</v>
      </c>
      <c s="24" r="S6">
        <f>Details!S$25/(10^6)</f>
        <v>0.088733857569376</v>
      </c>
      <c s="24" r="T6">
        <f>Details!T$25/(10^6)</f>
        <v>0.113609077361673</v>
      </c>
      <c s="24" r="U6">
        <f>Details!U$25/(10^6)</f>
        <v>0.04738697972034</v>
      </c>
      <c s="24" r="V6">
        <f>Details!V$25/(10^6)</f>
        <v>0.047785970186702</v>
      </c>
      <c s="24" r="W6">
        <f>Details!W$25/(10^6)</f>
        <v>0.037526176867858</v>
      </c>
      <c s="24" r="X6">
        <f>Details!X$25/(10^6)</f>
        <v>0.022794098709134</v>
      </c>
      <c s="24" r="Y6">
        <f>Details!Y$25/(10^6)</f>
        <v>0.033938996304865</v>
      </c>
      <c s="24" r="Z6">
        <f>Details!Z$25/(10^6)</f>
        <v>0.022098089755438</v>
      </c>
      <c s="24" r="AA6">
        <f>Details!AA$25/(10^6)</f>
        <v>0.032559353429292</v>
      </c>
      <c s="24" r="AB6">
        <f>Details!AB$25/(10^6)</f>
        <v>0.022041984564192</v>
      </c>
      <c s="24" r="AC6">
        <f>Details!AC$25/(10^6)</f>
        <v>0.02296119504753</v>
      </c>
      <c s="24" r="AD6">
        <f>Details!AD$25/(10^6)</f>
        <v>0.005686740829491</v>
      </c>
      <c s="24" r="AE6">
        <f>Details!AE$25/(10^6)</f>
        <v>0.019589599326349</v>
      </c>
      <c s="24" r="AF6">
        <f>Details!AF$25/(10^6)</f>
        <v>0.018762486316903</v>
      </c>
      <c s="24" r="AG6">
        <f>Details!AG$25/(10^6)</f>
        <v>0.024408378768223</v>
      </c>
      <c s="24" r="AH6">
        <f>Details!AH$25/(10^6)</f>
        <v>0.023359581243026</v>
      </c>
    </row>
    <row r="7">
      <c s="30" r="A7"/>
      <c t="s" s="30" r="B7">
        <v>4</v>
      </c>
      <c s="30" r="C7"/>
      <c s="24" r="D7">
        <f>SUM(Details!D$27,Details!D$28,Details!D$29)/(10^6)</f>
        <v>4.01838763333333</v>
      </c>
      <c s="24" r="E7">
        <f>SUM(Details!E$27,Details!E$28,Details!E$29)/(10^6)</f>
        <v>3.02665842046613</v>
      </c>
      <c s="24" r="F7">
        <f>SUM(Details!F$27,Details!F$28,Details!F$29)/(10^6)</f>
        <v>2.83442684724224</v>
      </c>
      <c s="24" r="G7">
        <f>SUM(Details!G$27,Details!G$28,Details!G$29)/(10^6)</f>
        <v>3.09206910549784</v>
      </c>
      <c s="24" r="H7">
        <f>SUM(Details!H$27,Details!H$28,Details!H$29)/(10^6)</f>
        <v>4.36829982673058</v>
      </c>
      <c s="24" r="I7">
        <f>SUM(Details!I$27,Details!I$28,Details!I$29)/(10^6)</f>
        <v>4.28213688802414</v>
      </c>
      <c s="24" r="J7">
        <f>SUM(Details!J$27,Details!J$28,Details!J$29)/(10^6)</f>
        <v>4.40266768266747</v>
      </c>
      <c s="24" r="K7">
        <f>SUM(Details!K$27,Details!K$28,Details!K$29)/(10^6)</f>
        <v>4.49662530017073</v>
      </c>
      <c s="24" r="L7">
        <f>SUM(Details!L$27,Details!L$28,Details!L$29)/(10^6)</f>
        <v>4.83286331559389</v>
      </c>
      <c s="24" r="M7">
        <f>SUM(Details!M$27,Details!M$28,Details!M$29)/(10^6)</f>
        <v>4.32245169598156</v>
      </c>
      <c s="24" r="N7">
        <f>SUM(Details!N$27,Details!N$28,Details!N$29)/(10^6)</f>
        <v>3.48167678150781</v>
      </c>
      <c s="24" r="O7">
        <f>SUM(Details!O$27,Details!O$28,Details!O$29)/(10^6)</f>
        <v>3.26625654347876</v>
      </c>
      <c s="24" r="P7">
        <f>SUM(Details!P$27,Details!P$28,Details!P$29)/(10^6)</f>
        <v>3.3758203737376</v>
      </c>
      <c s="24" r="Q7">
        <f>SUM(Details!Q$27,Details!Q$28,Details!Q$29)/(10^6)</f>
        <v>3.33666280151102</v>
      </c>
      <c s="24" r="R7">
        <f>SUM(Details!R$27,Details!R$28,Details!R$29)/(10^6)</f>
        <v>3.32770611237018</v>
      </c>
      <c s="24" r="S7">
        <f>SUM(Details!S$27,Details!S$28,Details!S$29)/(10^6)</f>
        <v>3.26860049604079</v>
      </c>
      <c s="24" r="T7">
        <f>SUM(Details!T$27,Details!T$28,Details!T$29)/(10^6)</f>
        <v>3.72248475901335</v>
      </c>
      <c s="24" r="U7">
        <f>SUM(Details!U$27,Details!U$28,Details!U$29)/(10^6)</f>
        <v>3.55127192604301</v>
      </c>
      <c s="24" r="V7">
        <f>SUM(Details!V$27,Details!V$28,Details!V$29)/(10^6)</f>
        <v>3.50028608317238</v>
      </c>
      <c s="24" r="W7">
        <f>SUM(Details!W$27,Details!W$28,Details!W$29)/(10^6)</f>
        <v>3.3238947482054</v>
      </c>
      <c s="24" r="X7">
        <f>SUM(Details!X$27,Details!X$28,Details!X$29)/(10^6)</f>
        <v>3.78534131760109</v>
      </c>
      <c s="24" r="Y7">
        <f>SUM(Details!Y$27,Details!Y$28,Details!Y$29)/(10^6)</f>
        <v>3.52842528344886</v>
      </c>
      <c s="24" r="Z7">
        <f>SUM(Details!Z$27,Details!Z$28,Details!Z$29)/(10^6)</f>
        <v>3.06965872832486</v>
      </c>
      <c s="24" r="AA7">
        <f>SUM(Details!AA$27,Details!AA$28,Details!AA$29)/(10^6)</f>
        <v>3.46141205353081</v>
      </c>
      <c s="24" r="AB7">
        <f>SUM(Details!AB$27,Details!AB$28,Details!AB$29)/(10^6)</f>
        <v>3.7776865674689</v>
      </c>
      <c s="24" r="AC7">
        <f>SUM(Details!AC$27,Details!AC$28,Details!AC$29)/(10^6)</f>
        <v>3.64433577004608</v>
      </c>
      <c s="24" r="AD7">
        <f>SUM(Details!AD$27,Details!AD$28,Details!AD$29)/(10^6)</f>
        <v>3.00418892045757</v>
      </c>
      <c s="24" r="AE7">
        <f>SUM(Details!AE$27,Details!AE$28,Details!AE$29)/(10^6)</f>
        <v>2.85663464161337</v>
      </c>
      <c s="24" r="AF7">
        <f>SUM(Details!AF$27,Details!AF$28,Details!AF$29)/(10^6)</f>
        <v>2.59400682816246</v>
      </c>
      <c s="24" r="AG7">
        <f>SUM(Details!AG$27,Details!AG$28,Details!AG$29)/(10^6)</f>
        <v>2.28011709735133</v>
      </c>
      <c s="24" r="AH7">
        <f>SUM(Details!AH$27,Details!AH$28,Details!AH$29)/(10^6)</f>
        <v>2.37233106010402</v>
      </c>
    </row>
    <row r="8">
      <c s="30" r="A8"/>
      <c t="s" s="30" r="B8">
        <v>5</v>
      </c>
      <c s="30" r="C8"/>
      <c s="24" r="D8">
        <f>Details!D$26/(10^6)</f>
        <v>2.94910176</v>
      </c>
      <c s="24" r="E8">
        <f>Details!E$26/(10^6)</f>
        <v>2.75910583666667</v>
      </c>
      <c s="24" r="F8">
        <f>Details!F$26/(10^6)</f>
        <v>2.61792204666667</v>
      </c>
      <c s="24" r="G8">
        <f>Details!G$26/(10^6)</f>
        <v>2.57775815</v>
      </c>
      <c s="24" r="H8">
        <f>Details!H$26/(10^6)</f>
        <v>2.82282689333333</v>
      </c>
      <c s="24" r="I8">
        <f>Details!I$26/(10^6)</f>
        <v>2.67920249666667</v>
      </c>
      <c s="24" r="J8">
        <f>Details!J$26/(10^6)</f>
        <v>2.84086616</v>
      </c>
      <c s="24" r="K8">
        <f>Details!K$26/(10^6)</f>
        <v>3.05526815</v>
      </c>
      <c s="24" r="L8">
        <f>Details!L$26/(10^6)</f>
        <v>3.21953159</v>
      </c>
      <c s="24" r="M8">
        <f>Details!M$26/(10^6)</f>
        <v>3.3998712</v>
      </c>
      <c s="24" r="N8">
        <f>Details!N$26/(10^6)</f>
        <v>2.84463318333333</v>
      </c>
      <c s="24" r="O8">
        <f>Details!O$26/(10^6)</f>
        <v>2.99377547333333</v>
      </c>
      <c s="24" r="P8">
        <f>Details!P$26/(10^6)</f>
        <v>3.43839034</v>
      </c>
      <c s="24" r="Q8">
        <f>Details!Q$26/(10^6)</f>
        <v>3.62721901666667</v>
      </c>
      <c s="24" r="R8">
        <f>Details!R$26/(10^6)</f>
        <v>3.57681518333333</v>
      </c>
      <c s="24" r="S8">
        <f>Details!S$26/(10^6)</f>
        <v>3.75137161666667</v>
      </c>
      <c s="24" r="T8">
        <f>Details!T$26/(10^6)</f>
        <v>4.19052164666667</v>
      </c>
      <c s="24" r="U8">
        <f>Details!U$26/(10^6)</f>
        <v>4.08674280666667</v>
      </c>
      <c s="24" r="V8">
        <f>Details!V$26/(10^6)</f>
        <v>3.49728324</v>
      </c>
      <c s="24" r="W8">
        <f>Details!W$26/(10^6)</f>
        <v>3.80686889</v>
      </c>
      <c s="24" r="X8">
        <f>Details!X$26/(10^6)</f>
        <v>4.36672283666667</v>
      </c>
      <c s="24" r="Y8">
        <f>Details!Y$26/(10^6)</f>
        <v>3.86528428</v>
      </c>
      <c s="24" r="Z8">
        <f>Details!Z$26/(10^6)</f>
        <v>4.14462763</v>
      </c>
      <c s="24" r="AA8">
        <f>Details!AA$26/(10^6)</f>
        <v>4.68936042666667</v>
      </c>
      <c s="24" r="AB8">
        <f>Details!AB$26/(10^6)</f>
        <v>4.52286860666667</v>
      </c>
      <c s="24" r="AC8">
        <f>Details!AC$26/(10^6)</f>
        <v>4.71694989333333</v>
      </c>
      <c s="24" r="AD8">
        <f>Details!AD$26/(10^6)</f>
        <v>3.93749440333333</v>
      </c>
      <c s="24" r="AE8">
        <f>Details!AE$26/(10^6)</f>
        <v>4.45352354333333</v>
      </c>
      <c s="24" r="AF8">
        <f>Details!AF$26/(10^6)</f>
        <v>4.38645991666667</v>
      </c>
      <c s="24" r="AG8">
        <f>Details!AG$26/(10^6)</f>
        <v>4.63476511666667</v>
      </c>
      <c s="24" r="AH8">
        <f>Details!AH$26/(10^6)</f>
        <v>4.79451874</v>
      </c>
    </row>
    <row r="9">
      <c s="30" r="A9"/>
      <c t="s" s="30" r="B9">
        <v>6</v>
      </c>
      <c s="30" r="C9"/>
      <c s="24" r="D9">
        <f>SUM(D6:D8)</f>
        <v>7.06206079339321</v>
      </c>
      <c s="24" r="E9">
        <f>SUM(E6:E8)</f>
        <v>5.84096107109621</v>
      </c>
      <c s="24" r="F9">
        <f>SUM(F6:F8)</f>
        <v>5.55007530480966</v>
      </c>
      <c s="24" r="G9">
        <f>SUM(G6:G8)</f>
        <v>5.7652882419717</v>
      </c>
      <c s="24" r="H9">
        <f>SUM(H6:H8)</f>
        <v>7.32007932867673</v>
      </c>
      <c s="24" r="I9">
        <f>SUM(I6:I8)</f>
        <v>7.10203601268112</v>
      </c>
      <c s="24" r="J9">
        <f>SUM(J6:J8)</f>
        <v>7.37723615871287</v>
      </c>
      <c s="24" r="K9">
        <f>SUM(K6:K8)</f>
        <v>7.72989038388266</v>
      </c>
      <c s="24" r="L9">
        <f>SUM(L6:L8)</f>
        <v>8.20528710470303</v>
      </c>
      <c s="24" r="M9">
        <f>SUM(M6:M8)</f>
        <v>7.81924857931928</v>
      </c>
      <c s="24" r="N9">
        <f>SUM(N6:N8)</f>
        <v>6.44004031859929</v>
      </c>
      <c s="24" r="O9">
        <f>SUM(O6:O8)</f>
        <v>6.3206281649591</v>
      </c>
      <c s="24" r="P9">
        <f>SUM(P6:P8)</f>
        <v>6.89830154659073</v>
      </c>
      <c s="24" r="Q9">
        <f>SUM(Q6:Q8)</f>
        <v>7.09771983182804</v>
      </c>
      <c s="24" r="R9">
        <f>SUM(R6:R8)</f>
        <v>7.01753740650224</v>
      </c>
      <c s="24" r="S9">
        <f>SUM(S6:S8)</f>
        <v>7.10870597027683</v>
      </c>
      <c s="24" r="T9">
        <f>SUM(T6:T8)</f>
        <v>8.0266154830417</v>
      </c>
      <c s="24" r="U9">
        <f>SUM(U6:U8)</f>
        <v>7.68540171243002</v>
      </c>
      <c s="24" r="V9">
        <f>SUM(V6:V8)</f>
        <v>7.04535529335908</v>
      </c>
      <c s="24" r="W9">
        <f>SUM(W6:W8)</f>
        <v>7.16828981507326</v>
      </c>
      <c s="24" r="X9">
        <f>SUM(X6:X8)</f>
        <v>8.1748582529769</v>
      </c>
      <c s="24" r="Y9">
        <f>SUM(Y6:Y8)</f>
        <v>7.42764855975372</v>
      </c>
      <c s="24" r="Z9">
        <f>SUM(Z6:Z8)</f>
        <v>7.2363844480803</v>
      </c>
      <c s="24" r="AA9">
        <f>SUM(AA6:AA8)</f>
        <v>8.18333183362678</v>
      </c>
      <c s="24" r="AB9">
        <f>SUM(AB6:AB8)</f>
        <v>8.32259715869976</v>
      </c>
      <c s="24" r="AC9">
        <f>SUM(AC6:AC8)</f>
        <v>8.38424685842694</v>
      </c>
      <c s="24" r="AD9">
        <f>SUM(AD6:AD8)</f>
        <v>6.94737006462039</v>
      </c>
      <c s="24" r="AE9">
        <f>SUM(AE6:AE8)</f>
        <v>7.32974778427304</v>
      </c>
      <c s="24" r="AF9">
        <f>SUM(AF6:AF8)</f>
        <v>6.99922923114604</v>
      </c>
      <c s="24" r="AG9">
        <f>SUM(AG6:AG8)</f>
        <v>6.93929059278622</v>
      </c>
      <c s="24" r="AH9">
        <f>SUM(AH6:AH8)</f>
        <v>7.19020938134704</v>
      </c>
    </row>
    <row r="10">
      <c s="30" r="A10"/>
      <c s="30" r="B10"/>
      <c s="30" r="C10"/>
      <c s="24" r="D10"/>
      <c s="24" r="E10"/>
      <c s="24" r="F10"/>
      <c s="24" r="G10"/>
      <c s="24" r="H10"/>
      <c s="24" r="I10"/>
      <c s="24" r="J10"/>
      <c s="24" r="K10"/>
      <c s="24" r="L10"/>
      <c s="24" r="M10"/>
      <c s="24" r="N10"/>
      <c s="24" r="O10"/>
      <c s="24" r="P10"/>
      <c s="24" r="Q10"/>
      <c s="24" r="R10"/>
      <c s="24" r="S10"/>
      <c s="24" r="T10"/>
      <c s="24" r="U10"/>
      <c s="24" r="V10"/>
      <c s="24" r="W10"/>
      <c s="24" r="X10"/>
      <c s="24" r="Y10"/>
      <c s="24" r="Z10"/>
      <c s="24" r="AA10"/>
      <c s="24" r="AB10"/>
      <c s="24" r="AC10"/>
      <c s="24" r="AD10"/>
      <c s="24" r="AE10"/>
      <c s="24" r="AF10"/>
      <c s="24" r="AG10"/>
      <c s="24" r="AH10"/>
    </row>
    <row r="11">
      <c t="s" s="3" r="A11">
        <v>7</v>
      </c>
      <c s="30" r="B11"/>
      <c s="30" r="C11"/>
      <c s="24" r="D11"/>
      <c s="24" r="E11"/>
      <c s="24" r="F11"/>
      <c s="24" r="G11"/>
      <c s="24" r="H11"/>
      <c s="24" r="I11"/>
      <c s="24" r="J11"/>
      <c s="24" r="K11"/>
      <c s="24" r="L11"/>
      <c s="24" r="M11"/>
      <c s="24" r="N11"/>
      <c s="24" r="O11"/>
      <c s="24" r="P11"/>
      <c s="24" r="Q11"/>
      <c s="24" r="R11"/>
      <c s="24" r="S11"/>
      <c s="24" r="T11"/>
      <c s="24" r="U11"/>
      <c s="24" r="V11"/>
      <c s="24" r="W11"/>
      <c s="24" r="X11"/>
      <c s="24" r="Y11"/>
      <c s="24" r="Z11"/>
      <c s="24" r="AA11"/>
      <c s="24" r="AB11"/>
      <c s="24" r="AC11"/>
      <c s="24" r="AD11"/>
      <c s="24" r="AE11"/>
      <c s="24" r="AF11"/>
      <c s="24" r="AG11"/>
      <c s="24" r="AH11"/>
    </row>
    <row r="12">
      <c s="30" r="A12"/>
      <c t="s" s="30" r="B12">
        <v>3</v>
      </c>
      <c s="30" r="C12"/>
      <c s="24" r="D12">
        <f>Details!D$3/(10^6)</f>
        <v>0.347409026902092</v>
      </c>
      <c s="24" r="E12">
        <f>Details!E$3/(10^6)</f>
        <v>0.24417571584521</v>
      </c>
      <c s="24" r="F12">
        <f>Details!F$3/(10^6)</f>
        <v>0.466520307354555</v>
      </c>
      <c s="24" r="G12">
        <f>Details!G$3/(10^6)</f>
        <v>0.492073237111158</v>
      </c>
      <c s="24" r="H12">
        <f>Details!H$3/(10^6)</f>
        <v>0.539594850813292</v>
      </c>
      <c s="24" r="I12">
        <f>Details!I$3/(10^6)</f>
        <v>0.490167738657909</v>
      </c>
      <c s="24" r="J12">
        <f>Details!J$3/(10^6)</f>
        <v>0.439566546615743</v>
      </c>
      <c s="24" r="K12">
        <f>Details!K$3/(10^6)</f>
        <v>0.584059837976613</v>
      </c>
      <c s="24" r="L12">
        <f>Details!L$3/(10^6)</f>
        <v>0.532195797915287</v>
      </c>
      <c s="24" r="M12">
        <f>Details!M$3/(10^6)</f>
        <v>0.357032141593563</v>
      </c>
      <c s="24" r="N12">
        <f>Details!N$3/(10^6)</f>
        <v>0.443345153861455</v>
      </c>
      <c s="24" r="O12">
        <f>Details!O$3/(10^6)</f>
        <v>0.268221649074386</v>
      </c>
      <c s="24" r="P12">
        <f>Details!P$3/(10^6)</f>
        <v>0.37045512158552</v>
      </c>
      <c s="24" r="Q12">
        <f>Details!Q$3/(10^6)</f>
        <v>0.59458703537065</v>
      </c>
      <c s="24" r="R12">
        <f>Details!R$3/(10^6)</f>
        <v>0.627426293374291</v>
      </c>
      <c s="24" r="S12">
        <f>Details!S$3/(10^6)</f>
        <v>0.581019513253466</v>
      </c>
      <c s="24" r="T12">
        <f>Details!T$3/(10^6)</f>
        <v>0.817974220035969</v>
      </c>
      <c s="24" r="U12">
        <f>Details!U$3/(10^6)</f>
        <v>0.379008775957409</v>
      </c>
      <c s="24" r="V12">
        <f>Details!V$3/(10^6)</f>
        <v>0.379747384144816</v>
      </c>
      <c s="24" r="W12">
        <f>Details!W$3/(10^6)</f>
        <v>0.270899794122984</v>
      </c>
      <c s="24" r="X12">
        <f>Details!X$3/(10^6)</f>
        <v>0.18183367674496</v>
      </c>
      <c s="24" r="Y12">
        <f>Details!Y$3/(10^6)</f>
        <v>0.270930483195654</v>
      </c>
      <c s="24" r="Z12">
        <f>Details!Z$3/(10^6)</f>
        <v>0.160161337441162</v>
      </c>
      <c s="24" r="AA12">
        <f>Details!AA$3/(10^6)</f>
        <v>0.214751156561085</v>
      </c>
      <c s="24" r="AB12">
        <f>Details!AB$3/(10^6)</f>
        <v>0.195884059020628</v>
      </c>
      <c s="24" r="AC12">
        <f>Details!AC$3/(10^6)</f>
        <v>0.259370166099546</v>
      </c>
      <c s="24" r="AD12">
        <f>Details!AD$3/(10^6)</f>
        <v>0.056317662339106</v>
      </c>
      <c s="24" r="AE12">
        <f>Details!AE$3/(10^6)</f>
        <v>0.174314118907926</v>
      </c>
      <c s="24" r="AF12">
        <f>Details!AF$3/(10^6)</f>
        <v>0.167786702130778</v>
      </c>
      <c s="24" r="AG12">
        <f>Details!AG$3/(10^6)</f>
        <v>0.194171875425243</v>
      </c>
      <c s="24" r="AH12">
        <f>Details!AH$3/(10^6)</f>
        <v>0.185644056572108</v>
      </c>
    </row>
    <row r="13">
      <c s="30" r="A13"/>
      <c t="s" s="30" r="B13">
        <v>4</v>
      </c>
      <c s="30" r="C13"/>
      <c s="24" r="D13">
        <f>SUM(Details!D$5,Details!D$6,Details!D$7,Details!D$8,Details!D$9)/(10^6)</f>
        <v>1.19855200666667</v>
      </c>
      <c s="24" r="E13">
        <f>SUM(Details!E$5,Details!E$6,Details!E$7,Details!E$8,Details!E$9)/(10^6)</f>
        <v>1.10754264419916</v>
      </c>
      <c s="24" r="F13">
        <f>SUM(Details!F$5,Details!F$6,Details!F$7,Details!F$8,Details!F$9)/(10^6)</f>
        <v>1.1404540694343</v>
      </c>
      <c s="24" r="G13">
        <f>SUM(Details!G$5,Details!G$6,Details!G$7,Details!G$8,Details!G$9)/(10^6)</f>
        <v>1.80443225413129</v>
      </c>
      <c s="24" r="H13">
        <f>SUM(Details!H$5,Details!H$6,Details!H$7,Details!H$8,Details!H$9)/(10^6)</f>
        <v>2.03912496529812</v>
      </c>
      <c s="24" r="I13">
        <f>SUM(Details!I$5,Details!I$6,Details!I$7,Details!I$8,Details!I$9)/(10^6)</f>
        <v>1.79673240815304</v>
      </c>
      <c s="24" r="J13">
        <f>SUM(Details!J$5,Details!J$6,Details!J$7,Details!J$8,Details!J$9)/(10^6)</f>
        <v>2.16085678909573</v>
      </c>
      <c s="24" r="K13">
        <f>SUM(Details!K$5,Details!K$6,Details!K$7,Details!K$8,Details!K$9)/(10^6)</f>
        <v>2.18204575744214</v>
      </c>
      <c s="24" r="L13">
        <f>SUM(Details!L$5,Details!L$6,Details!L$7,Details!L$8,Details!L$9)/(10^6)</f>
        <v>1.91379017383547</v>
      </c>
      <c s="24" r="M13">
        <f>SUM(Details!M$5,Details!M$6,Details!M$7,Details!M$8,Details!M$9)/(10^6)</f>
        <v>1.69339417909439</v>
      </c>
      <c s="24" r="N13">
        <f>SUM(Details!N$5,Details!N$6,Details!N$7,Details!N$8,Details!N$9)/(10^6)</f>
        <v>1.71932892131605</v>
      </c>
      <c s="24" r="O13">
        <f>SUM(Details!O$5,Details!O$6,Details!O$7,Details!O$8,Details!O$9)/(10^6)</f>
        <v>1.48917148617169</v>
      </c>
      <c s="24" r="P13">
        <f>SUM(Details!P$5,Details!P$6,Details!P$7,Details!P$8,Details!P$9)/(10^6)</f>
        <v>1.46150826551964</v>
      </c>
      <c s="24" r="Q13">
        <f>SUM(Details!Q$5,Details!Q$6,Details!Q$7,Details!Q$8,Details!Q$9)/(10^6)</f>
        <v>1.49925988361999</v>
      </c>
      <c s="24" r="R13">
        <f>SUM(Details!R$5,Details!R$6,Details!R$7,Details!R$8,Details!R$9)/(10^6)</f>
        <v>1.54008225741927</v>
      </c>
      <c s="24" r="S13">
        <f>SUM(Details!S$5,Details!S$6,Details!S$7,Details!S$8,Details!S$9)/(10^6)</f>
        <v>1.63438270043819</v>
      </c>
      <c s="24" r="T13">
        <f>SUM(Details!T$5,Details!T$6,Details!T$7,Details!T$8,Details!T$9)/(10^6)</f>
        <v>2.00017078534862</v>
      </c>
      <c s="24" r="U13">
        <f>SUM(Details!U$5,Details!U$6,Details!U$7,Details!U$8,Details!U$9)/(10^6)</f>
        <v>1.81929528567861</v>
      </c>
      <c s="24" r="V13">
        <f>SUM(Details!V$5,Details!V$6,Details!V$7,Details!V$8,Details!V$9)/(10^6)</f>
        <v>1.81674331386276</v>
      </c>
      <c s="24" r="W13">
        <f>SUM(Details!W$5,Details!W$6,Details!W$7,Details!W$8,Details!W$9)/(10^6)</f>
        <v>1.74482630660201</v>
      </c>
      <c s="24" r="X13">
        <f>SUM(Details!X$5,Details!X$6,Details!X$7,Details!X$8,Details!X$9)/(10^6)</f>
        <v>2.07792228906634</v>
      </c>
      <c s="24" r="Y13">
        <f>SUM(Details!Y$5,Details!Y$6,Details!Y$7,Details!Y$8,Details!Y$9)/(10^6)</f>
        <v>1.80415695679479</v>
      </c>
      <c s="24" r="Z13">
        <f>SUM(Details!Z$5,Details!Z$6,Details!Z$7,Details!Z$8,Details!Z$9)/(10^6)</f>
        <v>1.42044328316417</v>
      </c>
      <c s="24" r="AA13">
        <f>SUM(Details!AA$5,Details!AA$6,Details!AA$7,Details!AA$8,Details!AA$9)/(10^6)</f>
        <v>2.00271693459988</v>
      </c>
      <c s="24" r="AB13">
        <f>SUM(Details!AB$5,Details!AB$6,Details!AB$7,Details!AB$8,Details!AB$9)/(10^6)</f>
        <v>1.90469320532843</v>
      </c>
      <c s="24" r="AC13">
        <f>SUM(Details!AC$5,Details!AC$6,Details!AC$7,Details!AC$8,Details!AC$9)/(10^6)</f>
        <v>1.73731962276457</v>
      </c>
      <c s="24" r="AD13">
        <f>SUM(Details!AD$5,Details!AD$6,Details!AD$7,Details!AD$8,Details!AD$9)/(10^6)</f>
        <v>1.53150282808484</v>
      </c>
      <c s="24" r="AE13">
        <f>SUM(Details!AE$5,Details!AE$6,Details!AE$7,Details!AE$8,Details!AE$9)/(10^6)</f>
        <v>1.28738846313726</v>
      </c>
      <c s="24" r="AF13">
        <f>SUM(Details!AF$5,Details!AF$6,Details!AF$7,Details!AF$8,Details!AF$9)/(10^6)</f>
        <v>1.06009971025088</v>
      </c>
      <c s="24" r="AG13">
        <f>SUM(Details!AG$5,Details!AG$6,Details!AG$7,Details!AG$8,Details!AG$9)/(10^6)</f>
        <v>0.967368405616137</v>
      </c>
      <c s="24" r="AH13">
        <f>SUM(Details!AH$5,Details!AH$6,Details!AH$7,Details!AH$8,Details!AH$9)/(10^6)</f>
        <v>1.07035399268205</v>
      </c>
    </row>
    <row r="14">
      <c s="30" r="A14"/>
      <c t="s" s="30" r="B14">
        <v>5</v>
      </c>
      <c s="30" r="C14"/>
      <c s="24" r="D14">
        <f>Details!D$4/(10^6)</f>
        <v>2.06921</v>
      </c>
      <c s="24" r="E14">
        <f>Details!E$4/(10^6)</f>
        <v>1.90738716666667</v>
      </c>
      <c s="24" r="F14">
        <f>Details!F$4/(10^6)</f>
        <v>2.07016502</v>
      </c>
      <c s="24" r="G14">
        <f>Details!G$4/(10^6)</f>
        <v>2.09504859666667</v>
      </c>
      <c s="24" r="H14">
        <f>Details!H$4/(10^6)</f>
        <v>1.91110113333333</v>
      </c>
      <c s="24" r="I14">
        <f>Details!I$4/(10^6)</f>
        <v>1.86711715666667</v>
      </c>
      <c s="24" r="J14">
        <f>Details!J$4/(10^6)</f>
        <v>1.95503205333333</v>
      </c>
      <c s="24" r="K14">
        <f>Details!K$4/(10^6)</f>
        <v>2.17208687666667</v>
      </c>
      <c s="24" r="L14">
        <f>Details!L$4/(10^6)</f>
        <v>2.31061783333333</v>
      </c>
      <c s="24" r="M14">
        <f>Details!M$4/(10^6)</f>
        <v>2.43402764</v>
      </c>
      <c s="24" r="N14">
        <f>Details!N$4/(10^6)</f>
        <v>2.26944586</v>
      </c>
      <c s="24" r="O14">
        <f>Details!O$4/(10^6)</f>
        <v>2.43466432</v>
      </c>
      <c s="24" r="P14">
        <f>Details!P$4/(10^6)</f>
        <v>2.79550271</v>
      </c>
      <c s="24" r="Q14">
        <f>Details!Q$4/(10^6)</f>
        <v>2.92957690666667</v>
      </c>
      <c s="24" r="R14">
        <f>Details!R$4/(10^6)</f>
        <v>2.90548918</v>
      </c>
      <c s="24" r="S14">
        <f>Details!S$4/(10^6)</f>
        <v>3.10906761</v>
      </c>
      <c s="24" r="T14">
        <f>Details!T$4/(10^6)</f>
        <v>3.25842212666667</v>
      </c>
      <c s="24" r="U14">
        <f>Details!U$4/(10^6)</f>
        <v>3.42257945333333</v>
      </c>
      <c s="24" r="V14">
        <f>Details!V$4/(10^6)</f>
        <v>3.22595144666667</v>
      </c>
      <c s="24" r="W14">
        <f>Details!W$4/(10^6)</f>
        <v>3.38469699333333</v>
      </c>
      <c s="24" r="X14">
        <f>Details!X$4/(10^6)</f>
        <v>3.62143584</v>
      </c>
      <c s="24" r="Y14">
        <f>Details!Y$4/(10^6)</f>
        <v>3.29083975</v>
      </c>
      <c s="24" r="Z14">
        <f>Details!Z$4/(10^6)</f>
        <v>3.44300627</v>
      </c>
      <c s="24" r="AA14">
        <f>Details!AA$4/(10^6)</f>
        <v>3.51739171666667</v>
      </c>
      <c s="24" r="AB14">
        <f>Details!AB$4/(10^6)</f>
        <v>3.52619912333333</v>
      </c>
      <c s="24" r="AC14">
        <f>Details!AC$4/(10^6)</f>
        <v>3.63836091666667</v>
      </c>
      <c s="24" r="AD14">
        <f>Details!AD$4/(10^6)</f>
        <v>3.42448949333333</v>
      </c>
      <c s="24" r="AE14">
        <f>Details!AE$4/(10^6)</f>
        <v>3.65517988</v>
      </c>
      <c s="24" r="AF14">
        <f>Details!AF$4/(10^6)</f>
        <v>3.68664248333333</v>
      </c>
      <c s="24" r="AG14">
        <f>Details!AG$4/(10^6)</f>
        <v>3.71619504666667</v>
      </c>
      <c s="24" r="AH14">
        <f>Details!AH$4/(10^6)</f>
        <v>3.74781682</v>
      </c>
    </row>
    <row r="15">
      <c s="30" r="A15"/>
      <c t="s" s="30" r="B15">
        <v>6</v>
      </c>
      <c s="30" r="C15"/>
      <c s="24" r="D15">
        <f>SUM(D12:D14)</f>
        <v>3.61517103356876</v>
      </c>
      <c s="24" r="E15">
        <f>SUM(E12:E14)</f>
        <v>3.25910552671104</v>
      </c>
      <c s="24" r="F15">
        <f>SUM(F12:F14)</f>
        <v>3.67713939678885</v>
      </c>
      <c s="24" r="G15">
        <f>SUM(G12:G14)</f>
        <v>4.39155408790912</v>
      </c>
      <c s="24" r="H15">
        <f>SUM(H12:H14)</f>
        <v>4.48982094944474</v>
      </c>
      <c s="24" r="I15">
        <f>SUM(I12:I14)</f>
        <v>4.15401730347762</v>
      </c>
      <c s="24" r="J15">
        <f>SUM(J12:J14)</f>
        <v>4.55545538904481</v>
      </c>
      <c s="24" r="K15">
        <f>SUM(K12:K14)</f>
        <v>4.93819247208542</v>
      </c>
      <c s="24" r="L15">
        <f>SUM(L12:L14)</f>
        <v>4.75660380508408</v>
      </c>
      <c s="24" r="M15">
        <f>SUM(M12:M14)</f>
        <v>4.48445396068795</v>
      </c>
      <c s="24" r="N15">
        <f>SUM(N12:N14)</f>
        <v>4.4321199351775</v>
      </c>
      <c s="24" r="O15">
        <f>SUM(O12:O14)</f>
        <v>4.19205745524608</v>
      </c>
      <c s="24" r="P15">
        <f>SUM(P12:P14)</f>
        <v>4.62746609710516</v>
      </c>
      <c s="24" r="Q15">
        <f>SUM(Q12:Q14)</f>
        <v>5.02342382565731</v>
      </c>
      <c s="24" r="R15">
        <f>SUM(R12:R14)</f>
        <v>5.07299773079356</v>
      </c>
      <c s="24" r="S15">
        <f>SUM(S12:S14)</f>
        <v>5.32446982369165</v>
      </c>
      <c s="24" r="T15">
        <f>SUM(T12:T14)</f>
        <v>6.07656713205126</v>
      </c>
      <c s="24" r="U15">
        <f>SUM(U12:U14)</f>
        <v>5.62088351496935</v>
      </c>
      <c s="24" r="V15">
        <f>SUM(V12:V14)</f>
        <v>5.42244214467424</v>
      </c>
      <c s="24" r="W15">
        <f>SUM(W12:W14)</f>
        <v>5.40042309405832</v>
      </c>
      <c s="24" r="X15">
        <f>SUM(X12:X14)</f>
        <v>5.8811918058113</v>
      </c>
      <c s="24" r="Y15">
        <f>SUM(Y12:Y14)</f>
        <v>5.36592718999044</v>
      </c>
      <c s="24" r="Z15">
        <f>SUM(Z12:Z14)</f>
        <v>5.02361089060534</v>
      </c>
      <c s="24" r="AA15">
        <f>SUM(AA12:AA14)</f>
        <v>5.73485980782763</v>
      </c>
      <c s="24" r="AB15">
        <f>SUM(AB12:AB14)</f>
        <v>5.62677638768238</v>
      </c>
      <c s="24" r="AC15">
        <f>SUM(AC12:AC14)</f>
        <v>5.63505070553079</v>
      </c>
      <c s="24" r="AD15">
        <f>SUM(AD12:AD14)</f>
        <v>5.01230998375728</v>
      </c>
      <c s="24" r="AE15">
        <f>SUM(AE12:AE14)</f>
        <v>5.11688246204518</v>
      </c>
      <c s="24" r="AF15">
        <f>SUM(AF12:AF14)</f>
        <v>4.91452889571499</v>
      </c>
      <c s="24" r="AG15">
        <f>SUM(AG12:AG14)</f>
        <v>4.87773532770805</v>
      </c>
      <c s="24" r="AH15">
        <f>SUM(AH12:AH14)</f>
        <v>5.00381486925416</v>
      </c>
    </row>
    <row r="16">
      <c s="30" r="A16"/>
      <c s="30" r="B16"/>
      <c s="30" r="C16"/>
      <c s="24" r="D16"/>
      <c s="24" r="E16"/>
      <c s="24" r="F16"/>
      <c s="24" r="G16"/>
      <c s="24" r="H16"/>
      <c s="24" r="I16"/>
      <c s="24" r="J16"/>
      <c s="24" r="K16"/>
      <c s="24" r="L16"/>
      <c s="24" r="M16"/>
      <c s="24" r="N16"/>
      <c s="24" r="O16"/>
      <c s="24" r="P16"/>
      <c s="24" r="Q16"/>
      <c s="24" r="R16"/>
      <c s="24" r="S16"/>
      <c s="24" r="T16"/>
      <c s="24" r="U16"/>
      <c s="24" r="V16"/>
      <c s="24" r="W16"/>
      <c s="24" r="X16"/>
      <c s="24" r="Y16"/>
      <c s="24" r="Z16"/>
      <c s="24" r="AA16"/>
      <c s="24" r="AB16"/>
      <c s="24" r="AC16"/>
      <c s="24" r="AD16"/>
      <c s="24" r="AE16"/>
      <c s="24" r="AF16"/>
      <c s="24" r="AG16"/>
      <c s="24" r="AH16"/>
    </row>
    <row r="17">
      <c t="s" s="3" r="A17">
        <v>8</v>
      </c>
      <c s="30" r="B17"/>
      <c s="30" r="C17"/>
      <c s="24" r="D17"/>
      <c s="24" r="E17"/>
      <c s="24" r="F17"/>
      <c s="24" r="G17"/>
      <c s="24" r="H17"/>
      <c s="24" r="I17"/>
      <c s="24" r="J17"/>
      <c s="24" r="K17"/>
      <c s="24" r="L17"/>
      <c s="24" r="M17"/>
      <c s="24" r="N17"/>
      <c s="24" r="O17"/>
      <c s="24" r="P17"/>
      <c s="24" r="Q17"/>
      <c s="24" r="R17"/>
      <c s="24" r="S17"/>
      <c s="24" r="T17"/>
      <c s="24" r="U17"/>
      <c s="24" r="V17"/>
      <c s="24" r="W17"/>
      <c s="24" r="X17"/>
      <c s="24" r="Y17"/>
      <c s="24" r="Z17"/>
      <c s="24" r="AA17"/>
      <c s="24" r="AB17"/>
      <c s="24" r="AC17"/>
      <c s="24" r="AD17"/>
      <c s="24" r="AE17"/>
      <c s="24" r="AF17"/>
      <c s="24" r="AG17"/>
      <c s="24" r="AH17"/>
    </row>
    <row r="18">
      <c s="30" r="A18"/>
      <c t="s" s="30" r="B18">
        <v>3</v>
      </c>
      <c s="30" r="C18"/>
      <c t="str" s="24" r="D18">
        <f>(Details!D$15-Details!D$81)/(10^6)</f>
        <v>#ERROR!:parse</v>
      </c>
      <c t="str" s="24" r="E18">
        <f>(Details!E$15-Details!E$81)/(10^6)</f>
        <v>#ERROR!:parse</v>
      </c>
      <c t="str" s="24" r="F18">
        <f>(Details!F$15-Details!F$81)/(10^6)</f>
        <v>#ERROR!:parse</v>
      </c>
      <c t="str" s="24" r="G18">
        <f>(Details!G$15-Details!G$81)/(10^6)</f>
        <v>#ERROR!:parse</v>
      </c>
      <c t="str" s="24" r="H18">
        <f>(Details!H$15-Details!H$81)/(10^6)</f>
        <v>#ERROR!:parse</v>
      </c>
      <c t="str" s="24" r="I18">
        <f>(Details!I$15-Details!I$81)/(10^6)</f>
        <v>#ERROR!:parse</v>
      </c>
      <c t="str" s="24" r="J18">
        <f>(Details!J$15-Details!J$81)/(10^6)</f>
        <v>#ERROR!:parse</v>
      </c>
      <c t="str" s="24" r="K18">
        <f>(Details!K$15-Details!K$81)/(10^6)</f>
        <v>#ERROR!:parse</v>
      </c>
      <c t="str" s="24" r="L18">
        <f>(Details!L$15-Details!L$81)/(10^6)</f>
        <v>#ERROR!:parse</v>
      </c>
      <c t="str" s="24" r="M18">
        <f>(Details!M$15-Details!M$81)/(10^6)</f>
        <v>#ERROR!:parse</v>
      </c>
      <c t="str" s="24" r="N18">
        <f>(Details!N$15-Details!N$81)/(10^6)</f>
        <v>#ERROR!:parse</v>
      </c>
      <c t="str" s="24" r="O18">
        <f>(Details!O$15-Details!O$81)/(10^6)</f>
        <v>#ERROR!:parse</v>
      </c>
      <c t="str" s="24" r="P18">
        <f>(Details!P$15-Details!P$81)/(10^6)</f>
        <v>#ERROR!:parse</v>
      </c>
      <c t="str" s="24" r="Q18">
        <f>(Details!Q$15-Details!Q$81)/(10^6)</f>
        <v>#ERROR!:parse</v>
      </c>
      <c t="str" s="24" r="R18">
        <f>(Details!R$15-Details!R$81)/(10^6)</f>
        <v>#ERROR!:parse</v>
      </c>
      <c t="str" s="24" r="S18">
        <f>(Details!S$15-Details!S$81)/(10^6)</f>
        <v>#ERROR!:parse</v>
      </c>
      <c t="str" s="24" r="T18">
        <f>(Details!T$15-Details!T$81)/(10^6)</f>
        <v>#ERROR!:parse</v>
      </c>
      <c t="str" s="24" r="U18">
        <f>(Details!U$15-Details!U$81)/(10^6)</f>
        <v>#ERROR!:parse</v>
      </c>
      <c t="str" s="24" r="V18">
        <f>(Details!V$15-Details!V$81)/(10^6)</f>
        <v>#ERROR!:parse</v>
      </c>
      <c t="str" s="24" r="W18">
        <f>(Details!W$15-Details!W$81)/(10^6)</f>
        <v>#ERROR!:parse</v>
      </c>
      <c t="str" s="24" r="X18">
        <f>(Details!X$15-Details!X$81)/(10^6)</f>
        <v>#ERROR!:parse</v>
      </c>
      <c t="str" s="24" r="Y18">
        <f>(Details!Y$15-Details!Y$81)/(10^6)</f>
        <v>#ERROR!:parse</v>
      </c>
      <c t="str" s="24" r="Z18">
        <f>(Details!Z$15-Details!Z$81)/(10^6)</f>
        <v>#ERROR!:parse</v>
      </c>
      <c t="str" s="24" r="AA18">
        <f>(Details!AA$15-Details!AA$81)/(10^6)</f>
        <v>#ERROR!:parse</v>
      </c>
      <c t="str" s="24" r="AB18">
        <f>(Details!AB$15-Details!AB$81)/(10^6)</f>
        <v>#ERROR!:parse</v>
      </c>
      <c t="str" s="24" r="AC18">
        <f>(Details!AC$15-Details!AC$81)/(10^6)</f>
        <v>#ERROR!:parse</v>
      </c>
      <c t="str" s="24" r="AD18">
        <f>(Details!AD$15-Details!AD$81)/(10^6)</f>
        <v>#ERROR!:parse</v>
      </c>
      <c t="str" s="24" r="AE18">
        <f>(Details!AE$15-Details!AE$81)/(10^6)</f>
        <v>#ERROR!:parse</v>
      </c>
      <c t="str" s="24" r="AF18">
        <f>(Details!AF$15-Details!AF$81)/(10^6)</f>
        <v>#ERROR!:parse</v>
      </c>
      <c t="str" s="24" r="AG18">
        <f>(Details!AG$15-Details!AG$81)/(10^6)</f>
        <v>#ERROR!:parse</v>
      </c>
      <c t="str" s="24" r="AH18">
        <f>(Details!AH$15-Details!AH$81)/(10^6)</f>
        <v>#ERROR!:parse</v>
      </c>
    </row>
    <row r="19">
      <c s="30" r="A19"/>
      <c t="s" s="30" r="B19">
        <v>4</v>
      </c>
      <c s="30" r="C19"/>
      <c t="str" s="24" r="D19">
        <f>((((((((((Details!D$17+Details!D$18)+Details!D$19)+Details!D$20)+Details!D$21)+Details!D$22)+Details!D$23)+Details!D$24)-Details!D$100)-Details!D$102)+Details!D$114)/(10^6)</f>
        <v>#ERROR!:parse</v>
      </c>
      <c t="str" s="24" r="E19">
        <f>((((((((((Details!E$17+Details!E$18)+Details!E$19)+Details!E$20)+Details!E$21)+Details!E$22)+Details!E$23)+Details!E$24)-Details!E$100)-Details!E$102)+Details!E$114)/(10^6)</f>
        <v>#ERROR!:parse</v>
      </c>
      <c t="str" s="24" r="F19">
        <f>((((((((((Details!F$17+Details!F$18)+Details!F$19)+Details!F$20)+Details!F$21)+Details!F$22)+Details!F$23)+Details!F$24)-Details!F$100)-Details!F$102)+Details!F$114)/(10^6)</f>
        <v>#ERROR!:parse</v>
      </c>
      <c t="str" s="24" r="G19">
        <f>((((((((((Details!G$17+Details!G$18)+Details!G$19)+Details!G$20)+Details!G$21)+Details!G$22)+Details!G$23)+Details!G$24)-Details!G$100)-Details!G$102)+Details!G$114)/(10^6)</f>
        <v>#ERROR!:parse</v>
      </c>
      <c t="str" s="24" r="H19">
        <f>((((((((((Details!H$17+Details!H$18)+Details!H$19)+Details!H$20)+Details!H$21)+Details!H$22)+Details!H$23)+Details!H$24)-Details!H$100)-Details!H$102)+Details!H$114)/(10^6)</f>
        <v>#ERROR!:parse</v>
      </c>
      <c t="str" s="24" r="I19">
        <f>((((((((((Details!I$17+Details!I$18)+Details!I$19)+Details!I$20)+Details!I$21)+Details!I$22)+Details!I$23)+Details!I$24)-Details!I$100)-Details!I$102)+Details!I$114)/(10^6)</f>
        <v>#ERROR!:parse</v>
      </c>
      <c t="str" s="24" r="J19">
        <f>((((((((((Details!J$17+Details!J$18)+Details!J$19)+Details!J$20)+Details!J$21)+Details!J$22)+Details!J$23)+Details!J$24)-Details!J$100)-Details!J$102)+Details!J$114)/(10^6)</f>
        <v>#ERROR!:parse</v>
      </c>
      <c t="str" s="24" r="K19">
        <f>((((((((((Details!K$17+Details!K$18)+Details!K$19)+Details!K$20)+Details!K$21)+Details!K$22)+Details!K$23)+Details!K$24)-Details!K$100)-Details!K$102)+Details!K$114)/(10^6)</f>
        <v>#ERROR!:parse</v>
      </c>
      <c t="str" s="24" r="L19">
        <f>((((((((((Details!L$17+Details!L$18)+Details!L$19)+Details!L$20)+Details!L$21)+Details!L$22)+Details!L$23)+Details!L$24)-Details!L$100)-Details!L$102)+Details!L$114)/(10^6)</f>
        <v>#ERROR!:parse</v>
      </c>
      <c t="str" s="24" r="M19">
        <f>((((((((((Details!M$17+Details!M$18)+Details!M$19)+Details!M$20)+Details!M$21)+Details!M$22)+Details!M$23)+Details!M$24)-Details!M$100)-Details!M$102)+Details!M$114)/(10^6)</f>
        <v>#ERROR!:parse</v>
      </c>
      <c t="str" s="24" r="N19">
        <f>((((((((((Details!N$17+Details!N$18)+Details!N$19)+Details!N$20)+Details!N$21)+Details!N$22)+Details!N$23)+Details!N$24)-Details!N$100)-Details!N$102)+Details!N$114)/(10^6)</f>
        <v>#ERROR!:parse</v>
      </c>
      <c t="str" s="24" r="O19">
        <f>((((((((((Details!O$17+Details!O$18)+Details!O$19)+Details!O$20)+Details!O$21)+Details!O$22)+Details!O$23)+Details!O$24)-Details!O$100)-Details!O$102)+Details!O$114)/(10^6)</f>
        <v>#ERROR!:parse</v>
      </c>
      <c t="str" s="24" r="P19">
        <f>((((((((((Details!P$17+Details!P$18)+Details!P$19)+Details!P$20)+Details!P$21)+Details!P$22)+Details!P$23)+Details!P$24)-Details!P$100)-Details!P$102)+Details!P$114)/(10^6)</f>
        <v>#ERROR!:parse</v>
      </c>
      <c t="str" s="24" r="Q19">
        <f>((((((((((Details!Q$17+Details!Q$18)+Details!Q$19)+Details!Q$20)+Details!Q$21)+Details!Q$22)+Details!Q$23)+Details!Q$24)-Details!Q$100)-Details!Q$102)+Details!Q$114)/(10^6)</f>
        <v>#ERROR!:parse</v>
      </c>
      <c t="str" s="24" r="R19">
        <f>((((((((((Details!R$17+Details!R$18)+Details!R$19)+Details!R$20)+Details!R$21)+Details!R$22)+Details!R$23)+Details!R$24)-Details!R$100)-Details!R$102)+Details!R$114)/(10^6)</f>
        <v>#ERROR!:parse</v>
      </c>
      <c t="str" s="24" r="S19">
        <f>((((((((((Details!S$17+Details!S$18)+Details!S$19)+Details!S$20)+Details!S$21)+Details!S$22)+Details!S$23)+Details!S$24)-Details!S$100)-Details!S$102)+Details!S$114)/(10^6)</f>
        <v>#ERROR!:parse</v>
      </c>
      <c t="str" s="24" r="T19">
        <f>((((((((((Details!T$17+Details!T$18)+Details!T$19)+Details!T$20)+Details!T$21)+Details!T$22)+Details!T$23)+Details!T$24)-Details!T$100)-Details!T$102)+Details!T$114)/(10^6)</f>
        <v>#ERROR!:parse</v>
      </c>
      <c t="str" s="24" r="U19">
        <f>((((((((((Details!U$17+Details!U$18)+Details!U$19)+Details!U$20)+Details!U$21)+Details!U$22)+Details!U$23)+Details!U$24)-Details!U$100)-Details!U$102)+Details!U$114)/(10^6)</f>
        <v>#ERROR!:parse</v>
      </c>
      <c t="str" s="24" r="V19">
        <f>((((((((((Details!V$17+Details!V$18)+Details!V$19)+Details!V$20)+Details!V$21)+Details!V$22)+Details!V$23)+Details!V$24)-Details!V$100)-Details!V$102)+Details!V$114)/(10^6)</f>
        <v>#ERROR!:parse</v>
      </c>
      <c t="str" s="24" r="W19">
        <f>((((((((((Details!W$17+Details!W$18)+Details!W$19)+Details!W$20)+Details!W$21)+Details!W$22)+Details!W$23)+Details!W$24)-Details!W$100)-Details!W$102)+Details!W$114)/(10^6)</f>
        <v>#ERROR!:parse</v>
      </c>
      <c t="str" s="24" r="X19">
        <f>((((((((((Details!X$17+Details!X$18)+Details!X$19)+Details!X$20)+Details!X$21)+Details!X$22)+Details!X$23)+Details!X$24)-Details!X$100)-Details!X$102)+Details!X$114)/(10^6)</f>
        <v>#ERROR!:parse</v>
      </c>
      <c t="str" s="24" r="Y19">
        <f>((((((((((Details!Y$17+Details!Y$18)+Details!Y$19)+Details!Y$20)+Details!Y$21)+Details!Y$22)+Details!Y$23)+Details!Y$24)-Details!Y$100)-Details!Y$102)+Details!Y$114)/(10^6)</f>
        <v>#ERROR!:parse</v>
      </c>
      <c t="str" s="24" r="Z19">
        <f>((((((((((Details!Z$17+Details!Z$18)+Details!Z$19)+Details!Z$20)+Details!Z$21)+Details!Z$22)+Details!Z$23)+Details!Z$24)-Details!Z$100)-Details!Z$102)+Details!Z$114)/(10^6)</f>
        <v>#ERROR!:parse</v>
      </c>
      <c t="str" s="24" r="AA19">
        <f>((((((((((Details!AA$17+Details!AA$18)+Details!AA$19)+Details!AA$20)+Details!AA$21)+Details!AA$22)+Details!AA$23)+Details!AA$24)-Details!AA$100)-Details!AA$102)+Details!AA$114)/(10^6)</f>
        <v>#ERROR!:parse</v>
      </c>
      <c t="str" s="24" r="AB19">
        <f>((((((((((Details!AB$17+Details!AB$18)+Details!AB$19)+Details!AB$20)+Details!AB$21)+Details!AB$22)+Details!AB$23)+Details!AB$24)-Details!AB$100)-Details!AB$102)+Details!AB$114)/(10^6)</f>
        <v>#ERROR!:parse</v>
      </c>
      <c t="str" s="24" r="AC19">
        <f>((((((((((Details!AC$17+Details!AC$18)+Details!AC$19)+Details!AC$20)+Details!AC$21)+Details!AC$22)+Details!AC$23)+Details!AC$24)-Details!AC$100)-Details!AC$102)+Details!AC$114)/(10^6)</f>
        <v>#ERROR!:parse</v>
      </c>
      <c t="str" s="24" r="AD19">
        <f>((((((((((Details!AD$17+Details!AD$18)+Details!AD$19)+Details!AD$20)+Details!AD$21)+Details!AD$22)+Details!AD$23)+Details!AD$24)-Details!AD$100)-Details!AD$102)+Details!AD$114)/(10^6)</f>
        <v>#ERROR!:parse</v>
      </c>
      <c t="str" s="24" r="AE19">
        <f>((((((((((Details!AE$17+Details!AE$18)+Details!AE$19)+Details!AE$20)+Details!AE$21)+Details!AE$22)+Details!AE$23)+Details!AE$24)-Details!AE$100)-Details!AE$102)+Details!AE$114)/(10^6)</f>
        <v>#ERROR!:parse</v>
      </c>
      <c t="str" s="24" r="AF19">
        <f>((((((((((Details!AF$17+Details!AF$18)+Details!AF$19)+Details!AF$20)+Details!AF$21)+Details!AF$22)+Details!AF$23)+Details!AF$24)-Details!AF$100)-Details!AF$102)+Details!AF$114)/(10^6)</f>
        <v>#ERROR!:parse</v>
      </c>
      <c t="str" s="24" r="AG19">
        <f>((((((((((Details!AG$17+Details!AG$18)+Details!AG$19)+Details!AG$20)+Details!AG$21)+Details!AG$22)+Details!AG$23)+Details!AG$24)-Details!AG$100)-Details!AG$102)+Details!AG$114)/(10^6)</f>
        <v>#ERROR!:parse</v>
      </c>
      <c t="str" s="24" r="AH19">
        <f>((((((((((Details!AH$17+Details!AH$18)+Details!AH$19)+Details!AH$20)+Details!AH$21)+Details!AH$22)+Details!AH$23)+Details!AH$24)-Details!AH$100)-Details!AH$102)+Details!AH$114)/(10^6)</f>
        <v>#ERROR!:parse</v>
      </c>
    </row>
    <row r="20">
      <c s="30" r="A20"/>
      <c t="s" s="30" r="B20">
        <v>5</v>
      </c>
      <c s="30" r="C20"/>
      <c t="str" s="24" r="D20">
        <f>(Details!D$16-Details!D$84)/(10^6)</f>
        <v>#ERROR!:parse</v>
      </c>
      <c t="str" s="24" r="E20">
        <f>(Details!E$16-Details!E$84)/(10^6)</f>
        <v>#ERROR!:parse</v>
      </c>
      <c t="str" s="24" r="F20">
        <f>(Details!F$16-Details!F$84)/(10^6)</f>
        <v>#ERROR!:parse</v>
      </c>
      <c t="str" s="24" r="G20">
        <f>(Details!G$16-Details!G$84)/(10^6)</f>
        <v>#ERROR!:parse</v>
      </c>
      <c t="str" s="24" r="H20">
        <f>(Details!H$16-Details!H$84)/(10^6)</f>
        <v>#ERROR!:parse</v>
      </c>
      <c t="str" s="24" r="I20">
        <f>(Details!I$16-Details!I$84)/(10^6)</f>
        <v>#ERROR!:parse</v>
      </c>
      <c t="str" s="24" r="J20">
        <f>(Details!J$16-Details!J$84)/(10^6)</f>
        <v>#ERROR!:parse</v>
      </c>
      <c t="str" s="24" r="K20">
        <f>(Details!K$16-Details!K$84)/(10^6)</f>
        <v>#ERROR!:parse</v>
      </c>
      <c t="str" s="24" r="L20">
        <f>(Details!L$16-Details!L$84)/(10^6)</f>
        <v>#ERROR!:parse</v>
      </c>
      <c t="str" s="24" r="M20">
        <f>(Details!M$16-Details!M$84)/(10^6)</f>
        <v>#ERROR!:parse</v>
      </c>
      <c t="str" s="24" r="N20">
        <f>(Details!N$16-Details!N$84)/(10^6)</f>
        <v>#ERROR!:parse</v>
      </c>
      <c t="str" s="24" r="O20">
        <f>(Details!O$16-Details!O$84)/(10^6)</f>
        <v>#ERROR!:parse</v>
      </c>
      <c t="str" s="24" r="P20">
        <f>(Details!P$16-Details!P$84)/(10^6)</f>
        <v>#ERROR!:parse</v>
      </c>
      <c t="str" s="24" r="Q20">
        <f>(Details!Q$16-Details!Q$84)/(10^6)</f>
        <v>#ERROR!:parse</v>
      </c>
      <c t="str" s="24" r="R20">
        <f>(Details!R$16-Details!R$84)/(10^6)</f>
        <v>#ERROR!:parse</v>
      </c>
      <c t="str" s="24" r="S20">
        <f>(Details!S$16-Details!S$84)/(10^6)</f>
        <v>#ERROR!:parse</v>
      </c>
      <c t="str" s="24" r="T20">
        <f>(Details!T$16-Details!T$84)/(10^6)</f>
        <v>#ERROR!:parse</v>
      </c>
      <c t="str" s="24" r="U20">
        <f>(Details!U$16-Details!U$84)/(10^6)</f>
        <v>#ERROR!:parse</v>
      </c>
      <c t="str" s="24" r="V20">
        <f>(Details!V$16-Details!V$84)/(10^6)</f>
        <v>#ERROR!:parse</v>
      </c>
      <c t="str" s="24" r="W20">
        <f>(Details!W$16-Details!W$84)/(10^6)</f>
        <v>#ERROR!:parse</v>
      </c>
      <c t="str" s="24" r="X20">
        <f>(Details!X$16-Details!X$84)/(10^6)</f>
        <v>#ERROR!:parse</v>
      </c>
      <c t="str" s="24" r="Y20">
        <f>(Details!Y$16-Details!Y$84)/(10^6)</f>
        <v>#ERROR!:parse</v>
      </c>
      <c t="str" s="24" r="Z20">
        <f>(Details!Z$16-Details!Z$84)/(10^6)</f>
        <v>#ERROR!:parse</v>
      </c>
      <c t="str" s="24" r="AA20">
        <f>(Details!AA$16-Details!AA$84)/(10^6)</f>
        <v>#ERROR!:parse</v>
      </c>
      <c t="str" s="24" r="AB20">
        <f>(Details!AB$16-Details!AB$84)/(10^6)</f>
        <v>#ERROR!:parse</v>
      </c>
      <c t="str" s="24" r="AC20">
        <f>(Details!AC$16-Details!AC$84)/(10^6)</f>
        <v>#ERROR!:parse</v>
      </c>
      <c t="str" s="24" r="AD20">
        <f>(Details!AD$16-Details!AD$84)/(10^6)</f>
        <v>#ERROR!:parse</v>
      </c>
      <c t="str" s="24" r="AE20">
        <f>(Details!AE$16-Details!AE$84)/(10^6)</f>
        <v>#ERROR!:parse</v>
      </c>
      <c t="str" s="24" r="AF20">
        <f>(Details!AF$16-Details!AF$84)/(10^6)</f>
        <v>#ERROR!:parse</v>
      </c>
      <c t="str" s="24" r="AG20">
        <f>(Details!AG$16-Details!AG$84)/(10^6)</f>
        <v>#ERROR!:parse</v>
      </c>
      <c t="str" s="24" r="AH20">
        <f>(Details!AH$16-Details!AH$84)/(10^6)</f>
        <v>#ERROR!:parse</v>
      </c>
    </row>
    <row r="21">
      <c s="30" r="A21"/>
      <c t="s" s="30" r="B21">
        <v>6</v>
      </c>
      <c s="30" r="C21"/>
      <c t="str" s="24" r="D21">
        <f>SUM(D18:D20)</f>
        <v>#ERROR!:parse</v>
      </c>
      <c t="str" s="24" r="E21">
        <f>SUM(E18:E20)</f>
        <v>#ERROR!:parse</v>
      </c>
      <c t="str" s="24" r="F21">
        <f>SUM(F18:F20)</f>
        <v>#ERROR!:parse</v>
      </c>
      <c t="str" s="24" r="G21">
        <f>SUM(G18:G20)</f>
        <v>#ERROR!:parse</v>
      </c>
      <c t="str" s="24" r="H21">
        <f>SUM(H18:H20)</f>
        <v>#ERROR!:parse</v>
      </c>
      <c t="str" s="24" r="I21">
        <f>SUM(I18:I20)</f>
        <v>#ERROR!:parse</v>
      </c>
      <c t="str" s="24" r="J21">
        <f>SUM(J18:J20)</f>
        <v>#ERROR!:parse</v>
      </c>
      <c t="str" s="24" r="K21">
        <f>SUM(K18:K20)</f>
        <v>#ERROR!:parse</v>
      </c>
      <c t="str" s="24" r="L21">
        <f>SUM(L18:L20)</f>
        <v>#ERROR!:parse</v>
      </c>
      <c t="str" s="24" r="M21">
        <f>SUM(M18:M20)</f>
        <v>#ERROR!:parse</v>
      </c>
      <c t="str" s="24" r="N21">
        <f>SUM(N18:N20)</f>
        <v>#ERROR!:parse</v>
      </c>
      <c t="str" s="24" r="O21">
        <f>SUM(O18:O20)</f>
        <v>#ERROR!:parse</v>
      </c>
      <c t="str" s="24" r="P21">
        <f>SUM(P18:P20)</f>
        <v>#ERROR!:parse</v>
      </c>
      <c t="str" s="24" r="Q21">
        <f>SUM(Q18:Q20)</f>
        <v>#ERROR!:parse</v>
      </c>
      <c t="str" s="24" r="R21">
        <f>SUM(R18:R20)</f>
        <v>#ERROR!:parse</v>
      </c>
      <c t="str" s="24" r="S21">
        <f>SUM(S18:S20)</f>
        <v>#ERROR!:parse</v>
      </c>
      <c t="str" s="24" r="T21">
        <f>SUM(T18:T20)</f>
        <v>#ERROR!:parse</v>
      </c>
      <c t="str" s="24" r="U21">
        <f>SUM(U18:U20)</f>
        <v>#ERROR!:parse</v>
      </c>
      <c t="str" s="24" r="V21">
        <f>SUM(V18:V20)</f>
        <v>#ERROR!:parse</v>
      </c>
      <c t="str" s="24" r="W21">
        <f>SUM(W18:W20)</f>
        <v>#ERROR!:parse</v>
      </c>
      <c t="str" s="24" r="X21">
        <f>SUM(X18:X20)</f>
        <v>#ERROR!:parse</v>
      </c>
      <c t="str" s="24" r="Y21">
        <f>SUM(Y18:Y20)</f>
        <v>#ERROR!:parse</v>
      </c>
      <c t="str" s="24" r="Z21">
        <f>SUM(Z18:Z20)</f>
        <v>#ERROR!:parse</v>
      </c>
      <c t="str" s="24" r="AA21">
        <f>SUM(AA18:AA20)</f>
        <v>#ERROR!:parse</v>
      </c>
      <c t="str" s="24" r="AB21">
        <f>SUM(AB18:AB20)</f>
        <v>#ERROR!:parse</v>
      </c>
      <c t="str" s="24" r="AC21">
        <f>SUM(AC18:AC20)</f>
        <v>#ERROR!:parse</v>
      </c>
      <c t="str" s="24" r="AD21">
        <f>SUM(AD18:AD20)</f>
        <v>#ERROR!:parse</v>
      </c>
      <c t="str" s="24" r="AE21">
        <f>SUM(AE18:AE20)</f>
        <v>#ERROR!:parse</v>
      </c>
      <c t="str" s="24" r="AF21">
        <f>SUM(AF18:AF20)</f>
        <v>#ERROR!:parse</v>
      </c>
      <c t="str" s="24" r="AG21">
        <f>SUM(AG18:AG20)</f>
        <v>#ERROR!:parse</v>
      </c>
      <c t="str" s="24" r="AH21">
        <f>SUM(AH18:AH20)</f>
        <v>#ERROR!:parse</v>
      </c>
    </row>
    <row r="22">
      <c s="30" r="A22"/>
      <c s="30" r="B22"/>
      <c s="30" r="C22"/>
      <c s="24" r="D22"/>
      <c s="24" r="E22"/>
      <c s="24" r="F22"/>
      <c s="24" r="G22"/>
      <c s="24" r="H22"/>
      <c s="24" r="I22"/>
      <c s="24" r="J22"/>
      <c s="24" r="K22"/>
      <c s="24" r="L22"/>
      <c s="24" r="M22"/>
      <c s="24" r="N22"/>
      <c s="24" r="O22"/>
      <c s="24" r="P22"/>
      <c s="24" r="Q22"/>
      <c s="24" r="R22"/>
      <c s="24" r="S22"/>
      <c s="24" r="T22"/>
      <c s="24" r="U22"/>
      <c s="24" r="V22"/>
      <c s="24" r="W22"/>
      <c s="24" r="X22"/>
      <c s="24" r="Y22"/>
      <c s="24" r="Z22"/>
      <c s="24" r="AA22"/>
      <c s="24" r="AB22"/>
      <c s="24" r="AC22"/>
      <c s="24" r="AD22"/>
      <c s="24" r="AE22"/>
      <c s="24" r="AF22"/>
      <c s="24" r="AG22"/>
      <c s="24" r="AH22"/>
    </row>
    <row r="23">
      <c t="s" s="3" r="A23">
        <v>9</v>
      </c>
      <c s="30" r="B23"/>
      <c s="30" r="C23"/>
      <c s="24" r="D23"/>
      <c s="24" r="E23"/>
      <c s="24" r="F23"/>
      <c s="24" r="G23"/>
      <c s="24" r="H23"/>
      <c s="24" r="I23"/>
      <c s="24" r="J23"/>
      <c s="24" r="K23"/>
      <c s="24" r="L23"/>
      <c s="24" r="M23"/>
      <c s="24" r="N23"/>
      <c s="24" r="O23"/>
      <c s="24" r="P23"/>
      <c s="24" r="Q23"/>
      <c s="24" r="R23"/>
      <c s="24" r="S23"/>
      <c s="24" r="T23"/>
      <c s="24" r="U23"/>
      <c s="24" r="V23"/>
      <c s="24" r="W23"/>
      <c s="24" r="X23"/>
      <c s="24" r="Y23"/>
      <c s="24" r="Z23"/>
      <c s="24" r="AA23"/>
      <c s="24" r="AB23"/>
      <c s="24" r="AC23"/>
      <c s="24" r="AD23"/>
      <c s="24" r="AE23"/>
      <c s="24" r="AF23"/>
      <c s="24" r="AG23"/>
      <c s="24" r="AH23"/>
    </row>
    <row r="24">
      <c s="30" r="A24"/>
      <c t="s" s="30" r="B24">
        <v>3</v>
      </c>
      <c s="30" r="C24"/>
      <c s="24" r="D24">
        <f>Details!D$30/(10^6)</f>
        <v>0</v>
      </c>
      <c s="24" r="E24">
        <f>Details!E$30/(10^6)</f>
        <v>0</v>
      </c>
      <c s="24" r="F24">
        <f>Details!F$30/(10^6)</f>
        <v>0</v>
      </c>
      <c s="24" r="G24">
        <f>Details!G$30/(10^6)</f>
        <v>0</v>
      </c>
      <c s="24" r="H24">
        <f>Details!H$30/(10^6)</f>
        <v>0</v>
      </c>
      <c s="24" r="I24">
        <f>Details!I$30/(10^6)</f>
        <v>0</v>
      </c>
      <c s="24" r="J24">
        <f>Details!J$30/(10^6)</f>
        <v>0</v>
      </c>
      <c s="24" r="K24">
        <f>Details!K$30/(10^6)</f>
        <v>0</v>
      </c>
      <c s="24" r="L24">
        <f>Details!L$30/(10^6)</f>
        <v>0</v>
      </c>
      <c s="24" r="M24">
        <f>Details!M$30/(10^6)</f>
        <v>0</v>
      </c>
      <c s="24" r="N24">
        <f>Details!N$30/(10^6)</f>
        <v>0</v>
      </c>
      <c s="24" r="O24">
        <f>Details!O$30/(10^6)</f>
        <v>0</v>
      </c>
      <c s="24" r="P24">
        <f>Details!P$30/(10^6)</f>
        <v>0</v>
      </c>
      <c s="24" r="Q24">
        <f>Details!Q$30/(10^6)</f>
        <v>0</v>
      </c>
      <c s="24" r="R24">
        <f>Details!R$30/(10^6)</f>
        <v>0</v>
      </c>
      <c s="24" r="S24">
        <f>Details!S$30/(10^6)</f>
        <v>0</v>
      </c>
      <c s="24" r="T24">
        <f>Details!T$30/(10^6)</f>
        <v>0</v>
      </c>
      <c s="24" r="U24">
        <f>Details!U$30/(10^6)</f>
        <v>0</v>
      </c>
      <c s="24" r="V24">
        <f>Details!V$30/(10^6)</f>
        <v>0</v>
      </c>
      <c s="24" r="W24">
        <f>Details!W$30/(10^6)</f>
        <v>0</v>
      </c>
      <c s="24" r="X24">
        <f>Details!X$30/(10^6)</f>
        <v>0</v>
      </c>
      <c s="24" r="Y24">
        <f>Details!Y$30/(10^6)</f>
        <v>0</v>
      </c>
      <c s="24" r="Z24">
        <f>Details!Z$30/(10^6)</f>
        <v>0</v>
      </c>
      <c s="24" r="AA24">
        <f>Details!AA$30/(10^6)</f>
        <v>0</v>
      </c>
      <c s="24" r="AB24">
        <f>Details!AB$30/(10^6)</f>
        <v>0</v>
      </c>
      <c s="24" r="AC24">
        <f>Details!AC$30/(10^6)</f>
        <v>0</v>
      </c>
      <c s="24" r="AD24">
        <f>Details!AD$30/(10^6)</f>
        <v>0</v>
      </c>
      <c s="24" r="AE24">
        <f>Details!AE$30/(10^6)</f>
        <v>0</v>
      </c>
      <c s="24" r="AF24">
        <f>Details!AF$30/(10^6)</f>
        <v>0</v>
      </c>
      <c s="24" r="AG24">
        <f>Details!AG$30/(10^6)</f>
        <v>0</v>
      </c>
      <c s="24" r="AH24">
        <f>Details!AH$30/(10^6)</f>
        <v>0</v>
      </c>
    </row>
    <row r="25">
      <c s="30" r="A25"/>
      <c t="s" s="30" r="B25">
        <v>4</v>
      </c>
      <c s="30" r="C25"/>
      <c s="24" r="D25">
        <f>(SUM(Details!D$32,Details!D$33,Details!D$34,Details!D$35,Details!D$36,Details!D$37,Details!D$38)-Details!D$92)/(10^6)</f>
        <v>33.9076442839275</v>
      </c>
      <c s="24" r="E25">
        <f>(SUM(Details!E$32,Details!E$33,Details!E$34,Details!E$35,Details!E$36,Details!E$37,Details!E$38)-Details!E$92)/(10^6)</f>
        <v>33.8665908207524</v>
      </c>
      <c s="24" r="F25">
        <f>(SUM(Details!F$32,Details!F$33,Details!F$34,Details!F$35,Details!F$36,Details!F$37,Details!F$38)-Details!F$92)/(10^6)</f>
        <v>32.4959254030764</v>
      </c>
      <c s="24" r="G25">
        <f>(SUM(Details!G$32,Details!G$33,Details!G$34,Details!G$35,Details!G$36,Details!G$37,Details!G$38)-Details!G$92)/(10^6)</f>
        <v>33.5015562832121</v>
      </c>
      <c s="24" r="H25">
        <f>(SUM(Details!H$32,Details!H$33,Details!H$34,Details!H$35,Details!H$36,Details!H$37,Details!H$38)-Details!H$92)/(10^6)</f>
        <v>33.7803943478572</v>
      </c>
      <c s="24" r="I25">
        <f>(SUM(Details!I$32,Details!I$33,Details!I$34,Details!I$35,Details!I$36,Details!I$37,Details!I$38)-Details!I$92)/(10^6)</f>
        <v>35.2719916652071</v>
      </c>
      <c s="24" r="J25">
        <f>(SUM(Details!J$32,Details!J$33,Details!J$34,Details!J$35,Details!J$36,Details!J$37,Details!J$38)-Details!J$92)/(10^6)</f>
        <v>37.1472355086717</v>
      </c>
      <c s="24" r="K25">
        <f>(SUM(Details!K$32,Details!K$33,Details!K$34,Details!K$35,Details!K$36,Details!K$37,Details!K$38)-Details!K$92)/(10^6)</f>
        <v>39.7460884559068</v>
      </c>
      <c s="24" r="L25">
        <f>(SUM(Details!L$32,Details!L$33,Details!L$34,Details!L$35,Details!L$36,Details!L$37,Details!L$38)-Details!L$92)/(10^6)</f>
        <v>41.9397738410612</v>
      </c>
      <c s="24" r="M25">
        <f>(SUM(Details!M$32,Details!M$33,Details!M$34,Details!M$35,Details!M$36,Details!M$37,Details!M$38)-Details!M$92)/(10^6)</f>
        <v>40.4225278320773</v>
      </c>
      <c s="24" r="N25">
        <f>(SUM(Details!N$32,Details!N$33,Details!N$34,Details!N$35,Details!N$36,Details!N$37,Details!N$38)-Details!N$92)/(10^6)</f>
        <v>41.0149087189841</v>
      </c>
      <c s="24" r="O25">
        <f>(SUM(Details!O$32,Details!O$33,Details!O$34,Details!O$35,Details!O$36,Details!O$37,Details!O$38)-Details!O$92)/(10^6)</f>
        <v>40.0998784126234</v>
      </c>
      <c s="24" r="P25">
        <f>(SUM(Details!P$32,Details!P$33,Details!P$34,Details!P$35,Details!P$36,Details!P$37,Details!P$38)-Details!P$92)/(10^6)</f>
        <v>39.9001543063848</v>
      </c>
      <c s="24" r="Q25">
        <f>(SUM(Details!Q$32,Details!Q$33,Details!Q$34,Details!Q$35,Details!Q$36,Details!Q$37,Details!Q$38)-Details!Q$92)/(10^6)</f>
        <v>40.8234501536626</v>
      </c>
      <c s="24" r="R25">
        <f>(SUM(Details!R$32,Details!R$33,Details!R$34,Details!R$35,Details!R$36,Details!R$37,Details!R$38)-Details!R$92)/(10^6)</f>
        <v>41.359029084123</v>
      </c>
      <c s="24" r="S25">
        <f>(SUM(Details!S$32,Details!S$33,Details!S$34,Details!S$35,Details!S$36,Details!S$37,Details!S$38)-Details!S$92)/(10^6)</f>
        <v>42.0811005230445</v>
      </c>
      <c s="24" r="T25">
        <f>(SUM(Details!T$32,Details!T$33,Details!T$34,Details!T$35,Details!T$36,Details!T$37,Details!T$38)-Details!T$92)/(10^6)</f>
        <v>42.3232876544264</v>
      </c>
      <c s="24" r="U25">
        <f>(SUM(Details!U$32,Details!U$33,Details!U$34,Details!U$35,Details!U$36,Details!U$37,Details!U$38)-Details!U$92)/(10^6)</f>
        <v>43.7425082604382</v>
      </c>
      <c s="24" r="V25">
        <f>(SUM(Details!V$32,Details!V$33,Details!V$34,Details!V$35,Details!V$36,Details!V$37,Details!V$38)-Details!V$92)/(10^6)</f>
        <v>44.475877084534</v>
      </c>
      <c s="24" r="W25">
        <f>(SUM(Details!W$32,Details!W$33,Details!W$34,Details!W$35,Details!W$36,Details!W$37,Details!W$38)-Details!W$92)/(10^6)</f>
        <v>45.2546964014456</v>
      </c>
      <c s="24" r="X25">
        <f>(SUM(Details!X$32,Details!X$33,Details!X$34,Details!X$35,Details!X$36,Details!X$37,Details!X$38)-Details!X$92)/(10^6)</f>
        <v>47.986031548618</v>
      </c>
      <c s="24" r="Y25">
        <f>(SUM(Details!Y$32,Details!Y$33,Details!Y$34,Details!Y$35,Details!Y$36,Details!Y$37,Details!Y$38)-Details!Y$92)/(10^6)</f>
        <v>47.9822206862287</v>
      </c>
      <c s="24" r="Z25">
        <f>(SUM(Details!Z$32,Details!Z$33,Details!Z$34,Details!Z$35,Details!Z$36,Details!Z$37,Details!Z$38)-Details!Z$92)/(10^6)</f>
        <v>48.1586025898563</v>
      </c>
      <c s="24" r="AA25">
        <f>(SUM(Details!AA$32,Details!AA$33,Details!AA$34,Details!AA$35,Details!AA$36,Details!AA$37,Details!AA$38)-Details!AA$92)/(10^6)</f>
        <v>49.6960431833515</v>
      </c>
      <c s="24" r="AB25">
        <f>(SUM(Details!AB$32,Details!AB$33,Details!AB$34,Details!AB$35,Details!AB$36,Details!AB$37,Details!AB$38)-Details!AB$92)/(10^6)</f>
        <v>54.1279136286362</v>
      </c>
      <c s="24" r="AC25">
        <f>(SUM(Details!AC$32,Details!AC$33,Details!AC$34,Details!AC$35,Details!AC$36,Details!AC$37,Details!AC$38)-Details!AC$92)/(10^6)</f>
        <v>55.1130343433851</v>
      </c>
      <c s="24" r="AD25">
        <f>(SUM(Details!AD$32,Details!AD$33,Details!AD$34,Details!AD$35,Details!AD$36,Details!AD$37,Details!AD$38)-Details!AD$92)/(10^6)</f>
        <v>56.3590045850693</v>
      </c>
      <c s="24" r="AE25">
        <f>(SUM(Details!AE$32,Details!AE$33,Details!AE$34,Details!AE$35,Details!AE$36,Details!AE$37,Details!AE$38)-Details!AE$92)/(10^6)</f>
        <v>56.5242046702504</v>
      </c>
      <c s="24" r="AF25">
        <f>(SUM(Details!AF$32,Details!AF$33,Details!AF$34,Details!AF$35,Details!AF$36,Details!AF$37,Details!AF$38)-Details!AF$92)/(10^6)</f>
        <v>52.629381787742</v>
      </c>
      <c s="24" r="AG25">
        <f>(SUM(Details!AG$32,Details!AG$33,Details!AG$34,Details!AG$35,Details!AG$36,Details!AG$37,Details!AG$38)-Details!AG$92)/(10^6)</f>
        <v>50.3111615253345</v>
      </c>
      <c s="24" r="AH25">
        <f>(SUM(Details!AH$32,Details!AH$33,Details!AH$34,Details!AH$35,Details!AH$36,Details!AH$37,Details!AH$38)-Details!AH$92)/(10^6)</f>
        <v>50.1114937322019</v>
      </c>
    </row>
    <row r="26">
      <c s="30" r="A26"/>
      <c t="s" s="30" r="B26">
        <v>5</v>
      </c>
      <c s="30" r="C26"/>
      <c s="24" r="D26">
        <f>Details!D$31/(10^6)</f>
        <v>0.444614866666667</v>
      </c>
      <c s="24" r="E26">
        <f>Details!E$31/(10^6)</f>
        <v>0.58144801</v>
      </c>
      <c s="24" r="F26">
        <f>Details!F$31/(10^6)</f>
        <v>0.59561414</v>
      </c>
      <c s="24" r="G26">
        <f>Details!G$31/(10^6)</f>
        <v>0.393839636666667</v>
      </c>
      <c s="24" r="H26">
        <f>Details!H$31/(10^6)</f>
        <v>0.360148653333333</v>
      </c>
      <c s="24" r="I26">
        <f>Details!I$31/(10^6)</f>
        <v>0.24400761</v>
      </c>
      <c s="24" r="J26">
        <f>Details!J$31/(10^6)</f>
        <v>0.26820145</v>
      </c>
      <c s="24" r="K26">
        <f>Details!K$31/(10^6)</f>
        <v>0.350280113333333</v>
      </c>
      <c s="24" r="L26">
        <f>Details!L$31/(10^6)</f>
        <v>0.454960916666667</v>
      </c>
      <c s="24" r="M26">
        <f>Details!M$31/(10^6)</f>
        <v>0.3231151</v>
      </c>
      <c s="24" r="N26">
        <f>Details!N$31/(10^6)</f>
        <v>0.38407721</v>
      </c>
      <c s="24" r="O26">
        <f>Details!O$31/(10^6)</f>
        <v>0.36704602</v>
      </c>
      <c s="24" r="P26">
        <f>Details!P$31/(10^6)</f>
        <v>0.35590412</v>
      </c>
      <c s="24" r="Q26">
        <f>Details!Q$31/(10^6)</f>
        <v>0.321629513333333</v>
      </c>
      <c s="24" r="R26">
        <f>Details!R$31/(10^6)</f>
        <v>0.352826833333333</v>
      </c>
      <c s="24" r="S26">
        <f>Details!S$31/(10^6)</f>
        <v>0.348370073333333</v>
      </c>
      <c s="24" r="T26">
        <f>Details!T$31/(10^6)</f>
        <v>0.43501161</v>
      </c>
      <c s="24" r="U26">
        <f>Details!U$31/(10^6)</f>
        <v>0.418033476666667</v>
      </c>
      <c s="24" r="V26">
        <f>Details!V$31/(10^6)</f>
        <v>0.389064536666667</v>
      </c>
      <c s="24" r="W26">
        <f>Details!W$31/(10^6)</f>
        <v>0.45236114</v>
      </c>
      <c s="24" r="X26">
        <f>Details!X$31/(10^6)</f>
        <v>0.450557213333333</v>
      </c>
      <c s="24" r="Y26">
        <f>Details!Y$31/(10^6)</f>
        <v>0.42991817</v>
      </c>
      <c s="24" r="Z26">
        <f>Details!Z$31/(10^6)</f>
        <v>0.446047396666667</v>
      </c>
      <c s="24" r="AA26">
        <f>Details!AA$31/(10^6)</f>
        <v>0.39521911</v>
      </c>
      <c s="24" r="AB26">
        <f>Details!AB$31/(10^6)</f>
        <v>0.318233886666667</v>
      </c>
      <c s="24" r="AC26">
        <f>Details!AC$31/(10^6)</f>
        <v>0.28268592</v>
      </c>
      <c s="24" r="AD26">
        <f>Details!AD$31/(10^6)</f>
        <v>0.306508363333333</v>
      </c>
      <c s="24" r="AE26">
        <f>Details!AE$31/(10^6)</f>
        <v>0.388427856666667</v>
      </c>
      <c s="24" r="AF26">
        <f>Details!AF$31/(10^6)</f>
        <v>0.473424636666667</v>
      </c>
      <c s="24" r="AG26">
        <f>Details!AG$31/(10^6)</f>
        <v>0.492684206666667</v>
      </c>
      <c s="24" r="AH26">
        <f>Details!AH$31/(10^6)</f>
        <v>0.55757251</v>
      </c>
    </row>
    <row r="27">
      <c s="30" r="A27"/>
      <c t="s" s="30" r="B27">
        <v>6</v>
      </c>
      <c s="30" r="C27"/>
      <c s="24" r="D27">
        <f>SUM(D24:D26)</f>
        <v>34.3522591505942</v>
      </c>
      <c s="24" r="E27">
        <f>SUM(E24:E26)</f>
        <v>34.4480388307524</v>
      </c>
      <c s="24" r="F27">
        <f>SUM(F24:F26)</f>
        <v>33.0915395430764</v>
      </c>
      <c s="24" r="G27">
        <f>SUM(G24:G26)</f>
        <v>33.8953959198788</v>
      </c>
      <c s="24" r="H27">
        <f>SUM(H24:H26)</f>
        <v>34.1405430011905</v>
      </c>
      <c s="24" r="I27">
        <f>SUM(I24:I26)</f>
        <v>35.5159992752071</v>
      </c>
      <c s="24" r="J27">
        <f>SUM(J24:J26)</f>
        <v>37.4154369586717</v>
      </c>
      <c s="24" r="K27">
        <f>SUM(K24:K26)</f>
        <v>40.0963685692401</v>
      </c>
      <c s="24" r="L27">
        <f>SUM(L24:L26)</f>
        <v>42.3947347577279</v>
      </c>
      <c s="24" r="M27">
        <f>SUM(M24:M26)</f>
        <v>40.7456429320773</v>
      </c>
      <c s="24" r="N27">
        <f>SUM(N24:N26)</f>
        <v>41.3989859289841</v>
      </c>
      <c s="24" r="O27">
        <f>SUM(O24:O26)</f>
        <v>40.4669244326234</v>
      </c>
      <c s="24" r="P27">
        <f>SUM(P24:P26)</f>
        <v>40.2560584263848</v>
      </c>
      <c s="24" r="Q27">
        <f>SUM(Q24:Q26)</f>
        <v>41.145079666996</v>
      </c>
      <c s="24" r="R27">
        <f>SUM(R24:R26)</f>
        <v>41.7118559174563</v>
      </c>
      <c s="24" r="S27">
        <f>SUM(S24:S26)</f>
        <v>42.4294705963779</v>
      </c>
      <c s="24" r="T27">
        <f>SUM(T24:T26)</f>
        <v>42.7582992644264</v>
      </c>
      <c s="24" r="U27">
        <f>SUM(U24:U26)</f>
        <v>44.1605417371048</v>
      </c>
      <c s="24" r="V27">
        <f>SUM(V24:V26)</f>
        <v>44.8649416212006</v>
      </c>
      <c s="24" r="W27">
        <f>SUM(W24:W26)</f>
        <v>45.7070575414456</v>
      </c>
      <c s="24" r="X27">
        <f>SUM(X24:X26)</f>
        <v>48.4365887619514</v>
      </c>
      <c s="24" r="Y27">
        <f>SUM(Y24:Y26)</f>
        <v>48.4121388562287</v>
      </c>
      <c s="24" r="Z27">
        <f>SUM(Z24:Z26)</f>
        <v>48.604649986523</v>
      </c>
      <c s="24" r="AA27">
        <f>SUM(AA24:AA26)</f>
        <v>50.0912622933515</v>
      </c>
      <c s="24" r="AB27">
        <f>SUM(AB24:AB26)</f>
        <v>54.4461475153029</v>
      </c>
      <c s="24" r="AC27">
        <f>SUM(AC24:AC26)</f>
        <v>55.3957202633851</v>
      </c>
      <c s="24" r="AD27">
        <f>SUM(AD24:AD26)</f>
        <v>56.6655129484027</v>
      </c>
      <c s="24" r="AE27">
        <f>SUM(AE24:AE26)</f>
        <v>56.9126325269171</v>
      </c>
      <c s="24" r="AF27">
        <f>SUM(AF24:AF26)</f>
        <v>53.1028064244087</v>
      </c>
      <c s="24" r="AG27">
        <f>SUM(AG24:AG26)</f>
        <v>50.8038457320012</v>
      </c>
      <c s="24" r="AH27">
        <f>SUM(AH24:AH26)</f>
        <v>50.6690662422019</v>
      </c>
    </row>
    <row r="28">
      <c s="30" r="A28"/>
      <c s="30" r="B28"/>
      <c s="30" r="C28"/>
      <c s="24" r="D28"/>
      <c s="24" r="E28"/>
      <c s="24" r="F28"/>
      <c s="24" r="G28"/>
      <c s="24" r="H28"/>
      <c s="24" r="I28"/>
      <c s="24" r="J28"/>
      <c s="24" r="K28"/>
      <c s="24" r="L28"/>
      <c s="24" r="M28"/>
      <c s="24" r="N28"/>
      <c s="24" r="O28"/>
      <c s="24" r="P28"/>
      <c s="24" r="Q28"/>
      <c s="24" r="R28"/>
      <c s="24" r="S28"/>
      <c s="24" r="T28"/>
      <c s="24" r="U28"/>
      <c s="24" r="V28"/>
      <c s="24" r="W28"/>
      <c s="24" r="X28"/>
      <c s="24" r="Y28"/>
      <c s="24" r="Z28"/>
      <c s="24" r="AA28"/>
      <c s="24" r="AB28"/>
      <c s="24" r="AC28"/>
      <c s="24" r="AD28"/>
      <c s="24" r="AE28"/>
      <c s="24" r="AF28"/>
      <c s="24" r="AG28"/>
      <c s="24" r="AH28"/>
    </row>
    <row r="29">
      <c t="s" s="3" r="A29">
        <v>10</v>
      </c>
      <c s="30" r="B29"/>
      <c s="30" r="C29"/>
      <c s="24" r="D29"/>
      <c s="24" r="E29"/>
      <c s="24" r="F29"/>
      <c s="24" r="G29"/>
      <c s="24" r="H29"/>
      <c s="24" r="I29"/>
      <c s="24" r="J29"/>
      <c s="24" r="K29"/>
      <c s="24" r="L29"/>
      <c s="24" r="M29"/>
      <c s="24" r="N29"/>
      <c s="24" r="O29"/>
      <c s="24" r="P29"/>
      <c s="24" r="Q29"/>
      <c s="24" r="R29"/>
      <c s="24" r="S29"/>
      <c s="24" r="T29"/>
      <c s="24" r="U29"/>
      <c s="24" r="V29"/>
      <c s="24" r="W29"/>
      <c s="24" r="X29"/>
      <c s="24" r="Y29"/>
      <c s="24" r="Z29"/>
      <c s="24" r="AA29"/>
      <c s="24" r="AB29"/>
      <c s="24" r="AC29"/>
      <c s="24" r="AD29"/>
      <c s="24" r="AE29"/>
      <c s="24" r="AF29"/>
      <c s="24" r="AG29"/>
      <c s="24" r="AH29"/>
    </row>
    <row r="30">
      <c s="30" r="A30"/>
      <c t="s" s="30" r="B30">
        <v>3</v>
      </c>
      <c s="30" r="C30"/>
      <c s="24" r="D30">
        <f>Details!D$10/(10^6)</f>
        <v>13.039908328873</v>
      </c>
      <c s="24" r="E30">
        <f>Details!E$10/(10^6)</f>
        <v>15.2305139207664</v>
      </c>
      <c s="24" r="F30">
        <f>Details!F$10/(10^6)</f>
        <v>15.4757138191616</v>
      </c>
      <c s="24" r="G30">
        <f>Details!G$10/(10^6)</f>
        <v>15.6488809862924</v>
      </c>
      <c s="24" r="H30">
        <f>Details!H$10/(10^6)</f>
        <v>17.3733076902142</v>
      </c>
      <c s="24" r="I30">
        <f>Details!I$10/(10^6)</f>
        <v>17.2681044805908</v>
      </c>
      <c s="24" r="J30">
        <f>Details!J$10/(10^6)</f>
        <v>17.7459560377752</v>
      </c>
      <c s="24" r="K30">
        <f>Details!K$10/(10^6)</f>
        <v>19.9956271829159</v>
      </c>
      <c s="24" r="L30">
        <f>Details!L$10/(10^6)</f>
        <v>20.4058953470439</v>
      </c>
      <c s="24" r="M30">
        <f>Details!M$10/(10^6)</f>
        <v>24.9347869474104</v>
      </c>
      <c s="24" r="N30">
        <f>Details!N$10/(10^6)</f>
        <v>21.7765207609475</v>
      </c>
      <c s="24" r="O30">
        <f>Details!O$10/(10^6)</f>
        <v>22.8127824749844</v>
      </c>
      <c s="24" r="P30">
        <f>Details!P$10/(10^6)</f>
        <v>24.3214813890829</v>
      </c>
      <c s="24" r="Q30">
        <f>Details!Q$10/(10^6)</f>
        <v>27.5092619136178</v>
      </c>
      <c s="24" r="R30">
        <f>Details!R$10/(10^6)</f>
        <v>25.1591986827662</v>
      </c>
      <c s="24" r="S30">
        <f>Details!S$10/(10^6)</f>
        <v>27.1154313214976</v>
      </c>
      <c s="24" r="T30">
        <f>Details!T$10/(10^6)</f>
        <v>30.8583844381345</v>
      </c>
      <c s="24" r="U30">
        <f>Details!U$10/(10^6)</f>
        <v>32.0565217588519</v>
      </c>
      <c s="24" r="V30">
        <f>Details!V$10/(10^6)</f>
        <v>32.7869055891718</v>
      </c>
      <c s="24" r="W30">
        <f>Details!W$10/(10^6)</f>
        <v>33.7959760865818</v>
      </c>
      <c s="24" r="X30">
        <f>Details!X$10/(10^6)</f>
        <v>39.0315267937332</v>
      </c>
      <c s="24" r="Y30">
        <f>Details!Y$10/(10^6)</f>
        <v>36.9652223966035</v>
      </c>
      <c s="24" r="Z30">
        <f>Details!Z$10/(10^6)</f>
        <v>37.0093249630322</v>
      </c>
      <c s="24" r="AA30">
        <f>Details!AA$10/(10^6)</f>
        <v>35.0229151509104</v>
      </c>
      <c s="24" r="AB30">
        <f>Details!AB$10/(10^6)</f>
        <v>34.3899913817347</v>
      </c>
      <c s="24" r="AC30">
        <f>Details!AC$10/(10^6)</f>
        <v>34.806463154648</v>
      </c>
      <c s="24" r="AD30">
        <f>Details!AD$10/(10^6)</f>
        <v>33.2772279122933</v>
      </c>
      <c s="24" r="AE30">
        <f>Details!AE$10/(10^6)</f>
        <v>35.2876249875262</v>
      </c>
      <c s="24" r="AF30">
        <f>Details!AF$10/(10^6)</f>
        <v>31.2876072066842</v>
      </c>
      <c s="24" r="AG30">
        <f>Details!AG$10/(10^6)</f>
        <v>25.3062792680825</v>
      </c>
      <c s="24" r="AH30">
        <f>Details!AH$10/(10^6)</f>
        <v>25.6121640917709</v>
      </c>
    </row>
    <row r="31">
      <c s="30" r="A31"/>
      <c t="s" s="30" r="B31">
        <v>4</v>
      </c>
      <c s="30" r="C31"/>
      <c s="24" r="D31">
        <f>SUM(Details!D$12,Details!D$13,Details!D$14)/(10^6)</f>
        <v>7.56375363333333</v>
      </c>
      <c s="24" r="E31">
        <f>SUM(Details!E$12,Details!E$13,Details!E$14)/(10^6)</f>
        <v>3.36453065666667</v>
      </c>
      <c s="24" r="F31">
        <f>SUM(Details!F$12,Details!F$13,Details!F$14)/(10^6)</f>
        <v>1.62427419</v>
      </c>
      <c s="24" r="G31">
        <f>SUM(Details!G$12,Details!G$13,Details!G$14)/(10^6)</f>
        <v>1.33040702666667</v>
      </c>
      <c s="24" r="H31">
        <f>SUM(Details!H$12,Details!H$13,Details!H$14)/(10^6)</f>
        <v>1.27970355333333</v>
      </c>
      <c s="24" r="I31">
        <f>SUM(Details!I$12,Details!I$13,Details!I$14)/(10^6)</f>
        <v>0.789393733333333</v>
      </c>
      <c s="24" r="J31">
        <f>SUM(Details!J$12,Details!J$13,Details!J$14)/(10^6)</f>
        <v>2.41309042333333</v>
      </c>
      <c s="24" r="K31">
        <f>SUM(Details!K$12,Details!K$13,Details!K$14)/(10^6)</f>
        <v>2.25618418666667</v>
      </c>
      <c s="24" r="L31">
        <f>SUM(Details!L$12,Details!L$13,Details!L$14)/(10^6)</f>
        <v>2.13522437333333</v>
      </c>
      <c s="24" r="M31">
        <f>SUM(Details!M$12,Details!M$13,Details!M$14)/(10^6)</f>
        <v>3.32657838333333</v>
      </c>
      <c s="24" r="N31">
        <f>SUM(Details!N$12,Details!N$13,Details!N$14)/(10^6)</f>
        <v>0.93927603</v>
      </c>
      <c s="24" r="O31">
        <f>SUM(Details!O$12,Details!O$13,Details!O$14)/(10^6)</f>
        <v>1.61747586</v>
      </c>
      <c s="24" r="P31">
        <f>SUM(Details!P$12,Details!P$13,Details!P$14)/(10^6)</f>
        <v>1.25734172666667</v>
      </c>
      <c s="24" r="Q31">
        <f>SUM(Details!Q$12,Details!Q$13,Details!Q$14)/(10^6)</f>
        <v>1.79765457666667</v>
      </c>
      <c s="24" r="R31">
        <f>SUM(Details!R$12,Details!R$13,Details!R$14)/(10^6)</f>
        <v>2.02882012666667</v>
      </c>
      <c s="24" r="S31">
        <f>SUM(Details!S$12,Details!S$13,Details!S$14)/(10^6)</f>
        <v>1.07249039333333</v>
      </c>
      <c s="24" r="T31">
        <f>SUM(Details!T$12,Details!T$13,Details!T$14)/(10^6)</f>
        <v>0.78065757</v>
      </c>
      <c s="24" r="U31">
        <f>SUM(Details!U$12,Details!U$13,Details!U$14)/(10^6)</f>
        <v>1.56145245666667</v>
      </c>
      <c s="24" r="V31">
        <f>SUM(Details!V$12,Details!V$13,Details!V$14)/(10^6)</f>
        <v>2.15463402</v>
      </c>
      <c s="24" r="W31">
        <f>SUM(Details!W$12,Details!W$13,Details!W$14)/(10^6)</f>
        <v>2.44620222</v>
      </c>
      <c s="24" r="X31">
        <f>SUM(Details!X$12,Details!X$13,Details!X$14)/(10^6)</f>
        <v>2.08257151666667</v>
      </c>
      <c s="24" r="Y31">
        <f>SUM(Details!Y$12,Details!Y$13,Details!Y$14)/(10^6)</f>
        <v>3.85611046333333</v>
      </c>
      <c s="24" r="Z31">
        <f>SUM(Details!Z$12,Details!Z$13,Details!Z$14)/(10^6)</f>
        <v>2.77412545666667</v>
      </c>
      <c s="24" r="AA31">
        <f>SUM(Details!AA$12,Details!AA$13,Details!AA$14)/(10^6)</f>
        <v>4.36104335333333</v>
      </c>
      <c s="24" r="AB31">
        <f>SUM(Details!AB$12,Details!AB$13,Details!AB$14)/(10^6)</f>
        <v>3.95609239666667</v>
      </c>
      <c s="24" r="AC31">
        <f>SUM(Details!AC$12,Details!AC$13,Details!AC$14)/(10^6)</f>
        <v>3.30176795666667</v>
      </c>
      <c s="24" r="AD31">
        <f>SUM(Details!AD$12,Details!AD$13,Details!AD$14)/(10^6)</f>
        <v>0.617986856666667</v>
      </c>
      <c s="24" r="AE31">
        <f>SUM(Details!AE$12,Details!AE$13,Details!AE$14)/(10^6)</f>
        <v>1.54816790333333</v>
      </c>
      <c s="24" r="AF31">
        <f>SUM(Details!AF$12,Details!AF$13,Details!AF$14)/(10^6)</f>
        <v>0.92772757</v>
      </c>
      <c s="24" r="AG31">
        <f>SUM(Details!AG$12,Details!AG$13,Details!AG$14)/(10^6)</f>
        <v>0.79477167</v>
      </c>
      <c s="24" r="AH31">
        <f>SUM(Details!AH$12,Details!AH$13,Details!AH$14)/(10^6)</f>
        <v>1.00510923333333</v>
      </c>
    </row>
    <row r="32">
      <c s="30" r="A32"/>
      <c t="s" s="30" r="B32">
        <v>5</v>
      </c>
      <c s="30" r="C32"/>
      <c s="24" r="D32">
        <f>Details!D$11/(10^6)</f>
        <v>0.133755856666667</v>
      </c>
      <c s="24" r="E32">
        <f>Details!E$11/(10^6)</f>
        <v>0.126487093333333</v>
      </c>
      <c s="24" r="F32">
        <f>Details!F$11/(10^6)</f>
        <v>0.172646393333333</v>
      </c>
      <c s="24" r="G32">
        <f>Details!G$11/(10^6)</f>
        <v>0.18431886</v>
      </c>
      <c s="24" r="H32">
        <f>Details!H$11/(10^6)</f>
        <v>0.17381364</v>
      </c>
      <c s="24" r="I32">
        <f>Details!I$11/(10^6)</f>
        <v>0.08404176</v>
      </c>
      <c s="24" r="J32">
        <f>Details!J$11/(10^6)</f>
        <v>0.04727349</v>
      </c>
      <c s="24" r="K32">
        <f>Details!K$11/(10^6)</f>
        <v>0.094971433333333</v>
      </c>
      <c s="24" r="L32">
        <f>Details!L$11/(10^6)</f>
        <v>0.061068223333333</v>
      </c>
      <c s="24" r="M32">
        <f>Details!M$11/(10^6)</f>
        <v>0.208937153333333</v>
      </c>
      <c s="24" r="N32">
        <f>Details!N$11/(10^6)</f>
        <v>0.53401535</v>
      </c>
      <c s="24" r="O32">
        <f>Details!O$11/(10^6)</f>
        <v>0.8738433</v>
      </c>
      <c s="24" r="P32">
        <f>Details!P$11/(10^6)</f>
        <v>1.30742238</v>
      </c>
      <c s="24" r="Q32">
        <f>Details!Q$11/(10^6)</f>
        <v>2.19781936</v>
      </c>
      <c s="24" r="R32">
        <f>Details!R$11/(10^6)</f>
        <v>2.21166715</v>
      </c>
      <c s="24" r="S32">
        <f>Details!S$11/(10^6)</f>
        <v>2.45869899</v>
      </c>
      <c s="24" r="T32">
        <f>Details!T$11/(10^6)</f>
        <v>1.72922288</v>
      </c>
      <c s="24" r="U32">
        <f>Details!U$11/(10^6)</f>
        <v>1.05619906333333</v>
      </c>
      <c s="24" r="V32">
        <f>Details!V$11/(10^6)</f>
        <v>2.08130692</v>
      </c>
      <c s="24" r="W32">
        <f>Details!W$11/(10^6)</f>
        <v>2.27268231666667</v>
      </c>
      <c s="24" r="X32">
        <f>Details!X$11/(10^6)</f>
        <v>2.01625944666667</v>
      </c>
      <c s="24" r="Y32">
        <f>Details!Y$11/(10^6)</f>
        <v>1.80785286</v>
      </c>
      <c s="24" r="Z32">
        <f>Details!Z$11/(10^6)</f>
        <v>1.89773085333333</v>
      </c>
      <c s="24" r="AA32">
        <f>Details!AA$11/(10^6)</f>
        <v>1.91943103</v>
      </c>
      <c s="24" r="AB32">
        <f>Details!AB$11/(10^6)</f>
        <v>2.65649424333333</v>
      </c>
      <c s="24" r="AC32">
        <f>Details!AC$11/(10^6)</f>
        <v>3.66393423</v>
      </c>
      <c s="24" r="AD32">
        <f>Details!AD$11/(10^6)</f>
        <v>3.29391703666667</v>
      </c>
      <c s="24" r="AE32">
        <f>Details!AE$11/(10^6)</f>
        <v>4.94641997666667</v>
      </c>
      <c s="24" r="AF32">
        <f>Details!AF$11/(10^6)</f>
        <v>4.24639031666667</v>
      </c>
      <c s="24" r="AG32">
        <f>Details!AG$11/(10^6)</f>
        <v>5.21653146666667</v>
      </c>
      <c s="24" r="AH32">
        <f>Details!AH$11/(10^6)</f>
        <v>7.65029382333333</v>
      </c>
    </row>
    <row r="33">
      <c s="30" r="A33"/>
      <c t="s" s="30" r="B33">
        <v>6</v>
      </c>
      <c s="30" r="C33"/>
      <c s="24" r="D33">
        <f>SUM(D30:D32)</f>
        <v>20.737417818873</v>
      </c>
      <c s="24" r="E33">
        <f>SUM(E30:E32)</f>
        <v>18.7215316707664</v>
      </c>
      <c s="24" r="F33">
        <f>SUM(F30:F32)</f>
        <v>17.2726344024949</v>
      </c>
      <c s="24" r="G33">
        <f>SUM(G30:G32)</f>
        <v>17.1636068729591</v>
      </c>
      <c s="24" r="H33">
        <f>SUM(H30:H32)</f>
        <v>18.8268248835475</v>
      </c>
      <c s="24" r="I33">
        <f>SUM(I30:I32)</f>
        <v>18.1415399739241</v>
      </c>
      <c s="24" r="J33">
        <f>SUM(J30:J32)</f>
        <v>20.2063199511085</v>
      </c>
      <c s="24" r="K33">
        <f>SUM(K30:K32)</f>
        <v>22.3467828029159</v>
      </c>
      <c s="24" r="L33">
        <f>SUM(L30:L32)</f>
        <v>22.6021879437106</v>
      </c>
      <c s="24" r="M33">
        <f>SUM(M30:M32)</f>
        <v>28.4703024840771</v>
      </c>
      <c s="24" r="N33">
        <f>SUM(N30:N32)</f>
        <v>23.2498121409475</v>
      </c>
      <c s="24" r="O33">
        <f>SUM(O30:O32)</f>
        <v>25.3041016349844</v>
      </c>
      <c s="24" r="P33">
        <f>SUM(P30:P32)</f>
        <v>26.8862454957496</v>
      </c>
      <c s="24" r="Q33">
        <f>SUM(Q30:Q32)</f>
        <v>31.5047358502845</v>
      </c>
      <c s="24" r="R33">
        <f>SUM(R30:R32)</f>
        <v>29.3996859594329</v>
      </c>
      <c s="24" r="S33">
        <f>SUM(S30:S32)</f>
        <v>30.6466207048309</v>
      </c>
      <c s="24" r="T33">
        <f>SUM(T30:T32)</f>
        <v>33.3682648881345</v>
      </c>
      <c s="24" r="U33">
        <f>SUM(U30:U32)</f>
        <v>34.6741732788519</v>
      </c>
      <c s="24" r="V33">
        <f>SUM(V30:V32)</f>
        <v>37.0228465291718</v>
      </c>
      <c s="24" r="W33">
        <f>SUM(W30:W32)</f>
        <v>38.5148606232485</v>
      </c>
      <c s="24" r="X33">
        <f>SUM(X30:X32)</f>
        <v>43.1303577570665</v>
      </c>
      <c s="24" r="Y33">
        <f>SUM(Y30:Y32)</f>
        <v>42.6291857199368</v>
      </c>
      <c s="24" r="Z33">
        <f>SUM(Z30:Z32)</f>
        <v>41.6811812730322</v>
      </c>
      <c s="24" r="AA33">
        <f>SUM(AA30:AA32)</f>
        <v>41.3033895342437</v>
      </c>
      <c s="24" r="AB33">
        <f>SUM(AB30:AB32)</f>
        <v>41.0025780217347</v>
      </c>
      <c s="24" r="AC33">
        <f>SUM(AC30:AC32)</f>
        <v>41.7721653413147</v>
      </c>
      <c s="24" r="AD33">
        <f>SUM(AD30:AD32)</f>
        <v>37.1891318056266</v>
      </c>
      <c s="24" r="AE33">
        <f>SUM(AE30:AE32)</f>
        <v>41.7822128675262</v>
      </c>
      <c s="24" r="AF33">
        <f>SUM(AF30:AF32)</f>
        <v>36.4617250933509</v>
      </c>
      <c s="24" r="AG33">
        <f>SUM(AG30:AG32)</f>
        <v>31.3175824047492</v>
      </c>
      <c s="24" r="AH33">
        <f>SUM(AH30:AH32)</f>
        <v>34.2675671484376</v>
      </c>
    </row>
    <row r="34">
      <c s="30" r="A34"/>
      <c s="30" r="B34"/>
      <c s="30" r="C34"/>
      <c s="24" r="D34"/>
      <c s="24" r="E34"/>
      <c s="24" r="F34"/>
      <c s="24" r="G34"/>
      <c s="24" r="H34"/>
      <c s="24" r="I34"/>
      <c s="24" r="J34"/>
      <c s="24" r="K34"/>
      <c s="24" r="L34"/>
      <c s="24" r="M34"/>
      <c s="24" r="N34"/>
      <c s="24" r="O34"/>
      <c s="24" r="P34"/>
      <c s="24" r="Q34"/>
      <c s="24" r="R34"/>
      <c s="24" r="S34"/>
      <c s="24" r="T34"/>
      <c s="24" r="U34"/>
      <c s="24" r="V34"/>
      <c s="24" r="W34"/>
      <c s="24" r="X34"/>
      <c s="24" r="Y34"/>
      <c s="24" r="Z34"/>
      <c s="24" r="AA34"/>
      <c s="24" r="AB34"/>
      <c s="24" r="AC34"/>
      <c s="24" r="AD34"/>
      <c s="24" r="AE34"/>
      <c s="24" r="AF34"/>
      <c s="24" r="AG34"/>
      <c s="24" r="AH34"/>
    </row>
    <row r="35">
      <c t="s" s="3" r="A35">
        <v>11</v>
      </c>
      <c s="30" r="B35"/>
      <c s="30" r="C35"/>
      <c t="str" s="11" r="D35">
        <f>SUM(D9,D15,D21,D27,D33)</f>
        <v>#ERROR!:parse</v>
      </c>
      <c t="str" s="11" r="E35">
        <f>SUM(E9,E15,E21,E27,E33)</f>
        <v>#ERROR!:parse</v>
      </c>
      <c t="str" s="11" r="F35">
        <f>SUM(F9,F15,F21,F27,F33)</f>
        <v>#ERROR!:parse</v>
      </c>
      <c t="str" s="11" r="G35">
        <f>SUM(G9,G15,G21,G27,G33)</f>
        <v>#ERROR!:parse</v>
      </c>
      <c t="str" s="11" r="H35">
        <f>SUM(H9,H15,H21,H27,H33)</f>
        <v>#ERROR!:parse</v>
      </c>
      <c t="str" s="11" r="I35">
        <f>SUM(I9,I15,I21,I27,I33)</f>
        <v>#ERROR!:parse</v>
      </c>
      <c t="str" s="11" r="J35">
        <f>SUM(J9,J15,J21,J27,J33)</f>
        <v>#ERROR!:parse</v>
      </c>
      <c t="str" s="11" r="K35">
        <f>SUM(K9,K15,K21,K27,K33)</f>
        <v>#ERROR!:parse</v>
      </c>
      <c t="str" s="11" r="L35">
        <f>SUM(L9,L15,L21,L27,L33)</f>
        <v>#ERROR!:parse</v>
      </c>
      <c t="str" s="11" r="M35">
        <f>SUM(M9,M15,M21,M27,M33)</f>
        <v>#ERROR!:parse</v>
      </c>
      <c t="str" s="11" r="N35">
        <f>SUM(N9,N15,N21,N27,N33)</f>
        <v>#ERROR!:parse</v>
      </c>
      <c t="str" s="11" r="O35">
        <f>SUM(O9,O15,O21,O27,O33)</f>
        <v>#ERROR!:parse</v>
      </c>
      <c t="str" s="11" r="P35">
        <f>SUM(P9,P15,P21,P27,P33)</f>
        <v>#ERROR!:parse</v>
      </c>
      <c t="str" s="11" r="Q35">
        <f>SUM(Q9,Q15,Q21,Q27,Q33)</f>
        <v>#ERROR!:parse</v>
      </c>
      <c t="str" s="11" r="R35">
        <f>SUM(R9,R15,R21,R27,R33)</f>
        <v>#ERROR!:parse</v>
      </c>
      <c t="str" s="11" r="S35">
        <f>SUM(S9,S15,S21,S27,S33)</f>
        <v>#ERROR!:parse</v>
      </c>
      <c t="str" s="11" r="T35">
        <f>SUM(T9,T15,T21,T27,T33)</f>
        <v>#ERROR!:parse</v>
      </c>
      <c t="str" s="11" r="U35">
        <f>SUM(U9,U15,U21,U27,U33)</f>
        <v>#ERROR!:parse</v>
      </c>
      <c t="str" s="11" r="V35">
        <f>SUM(V9,V15,V21,V27,V33)</f>
        <v>#ERROR!:parse</v>
      </c>
      <c t="str" s="11" r="W35">
        <f>SUM(W9,W15,W21,W27,W33)</f>
        <v>#ERROR!:parse</v>
      </c>
      <c t="str" s="11" r="X35">
        <f>SUM(X9,X15,X21,X27,X33)</f>
        <v>#ERROR!:parse</v>
      </c>
      <c t="str" s="11" r="Y35">
        <f>SUM(Y9,Y15,Y21,Y27,Y33)</f>
        <v>#ERROR!:parse</v>
      </c>
      <c t="str" s="11" r="Z35">
        <f>SUM(Z9,Z15,Z21,Z27,Z33)</f>
        <v>#ERROR!:parse</v>
      </c>
      <c t="str" s="11" r="AA35">
        <f>SUM(AA9,AA15,AA21,AA27,AA33)</f>
        <v>#ERROR!:parse</v>
      </c>
      <c t="str" s="11" r="AB35">
        <f>SUM(AB9,AB15,AB21,AB27,AB33)</f>
        <v>#ERROR!:parse</v>
      </c>
      <c t="str" s="11" r="AC35">
        <f>SUM(AC9,AC15,AC21,AC27,AC33)</f>
        <v>#ERROR!:parse</v>
      </c>
      <c t="str" s="11" r="AD35">
        <f>SUM(AD9,AD15,AD21,AD27,AD33)</f>
        <v>#ERROR!:parse</v>
      </c>
      <c t="str" s="11" r="AE35">
        <f>SUM(AE9,AE15,AE21,AE27,AE33)</f>
        <v>#ERROR!:parse</v>
      </c>
      <c t="str" s="11" r="AF35">
        <f>SUM(AF9,AF15,AF21,AF27,AF33)</f>
        <v>#ERROR!:parse</v>
      </c>
      <c t="str" s="11" r="AG35">
        <f>SUM(AG9,AG15,AG21,AG27,AG33)</f>
        <v>#ERROR!:parse</v>
      </c>
      <c t="str" s="11" r="AH35">
        <f>SUM(AH9,AH15,AH21,AH27,AH33)</f>
        <v>#ERROR!:parse</v>
      </c>
    </row>
    <row r="36">
      <c s="30" r="A36"/>
      <c s="30" r="B36"/>
      <c s="30" r="C36"/>
      <c s="24" r="D36"/>
      <c s="24" r="E36"/>
      <c s="24" r="F36"/>
      <c s="24" r="G36"/>
      <c s="24" r="H36"/>
      <c s="24" r="I36"/>
      <c s="24" r="J36"/>
      <c s="24" r="K36"/>
      <c s="24" r="L36"/>
      <c s="24" r="M36"/>
      <c s="24" r="N36"/>
      <c s="24" r="O36"/>
      <c s="24" r="P36"/>
      <c s="24" r="Q36"/>
      <c s="24" r="R36"/>
      <c s="24" r="S36"/>
      <c s="24" r="T36"/>
      <c s="24" r="U36"/>
      <c s="24" r="V36"/>
      <c s="24" r="W36"/>
      <c s="24" r="X36"/>
      <c s="24" r="Y36"/>
      <c s="24" r="Z36"/>
      <c s="24" r="AA36"/>
      <c s="24" r="AB36"/>
      <c s="24" r="AC36"/>
      <c s="24" r="AD36"/>
      <c s="24" r="AE36"/>
      <c s="24" r="AF36"/>
      <c s="24" r="AG36"/>
      <c s="24" r="AH36"/>
    </row>
    <row r="37">
      <c t="s" s="3" r="A37">
        <v>12</v>
      </c>
      <c s="30" r="B37"/>
      <c s="30" r="C37"/>
      <c s="24" r="D37"/>
      <c s="24" r="E37"/>
      <c s="24" r="F37"/>
      <c s="24" r="G37"/>
      <c s="24" r="H37"/>
      <c s="24" r="I37"/>
      <c s="24" r="J37"/>
      <c s="24" r="K37"/>
      <c s="24" r="L37"/>
      <c s="24" r="M37"/>
      <c s="24" r="N37"/>
      <c s="24" r="O37"/>
      <c s="24" r="P37"/>
      <c s="24" r="Q37"/>
      <c s="24" r="R37"/>
      <c s="24" r="S37"/>
      <c s="24" r="T37"/>
      <c s="24" r="U37"/>
      <c s="24" r="V37"/>
      <c s="24" r="W37"/>
      <c s="24" r="X37"/>
      <c s="24" r="Y37"/>
      <c s="24" r="Z37"/>
      <c s="24" r="AA37"/>
      <c s="24" r="AB37"/>
      <c s="24" r="AC37"/>
      <c s="24" r="AD37"/>
      <c s="24" r="AE37"/>
      <c s="24" r="AF37"/>
      <c s="24" r="AG37"/>
      <c s="24" r="AH37"/>
    </row>
    <row r="38">
      <c t="s" s="9" r="A38">
        <v>3</v>
      </c>
      <c s="30" r="B38"/>
      <c s="30" r="C38"/>
      <c t="str" s="24" r="D38">
        <f>(((D6+D12)+D18)+D24)+D30</f>
        <v>#ERROR!:parse</v>
      </c>
      <c t="str" s="24" r="E38">
        <f>(((E6+E12)+E18)+E24)+E30</f>
        <v>#ERROR!:parse</v>
      </c>
      <c t="str" s="24" r="F38">
        <f>(((F6+F12)+F18)+F24)+F30</f>
        <v>#ERROR!:parse</v>
      </c>
      <c t="str" s="24" r="G38">
        <f>(((G6+G12)+G18)+G24)+G30</f>
        <v>#ERROR!:parse</v>
      </c>
      <c t="str" s="24" r="H38">
        <f>(((H6+H12)+H18)+H24)+H30</f>
        <v>#ERROR!:parse</v>
      </c>
      <c t="str" s="24" r="I38">
        <f>(((I6+I12)+I18)+I24)+I30</f>
        <v>#ERROR!:parse</v>
      </c>
      <c t="str" s="24" r="J38">
        <f>(((J6+J12)+J18)+J24)+J30</f>
        <v>#ERROR!:parse</v>
      </c>
      <c t="str" s="24" r="K38">
        <f>(((K6+K12)+K18)+K24)+K30</f>
        <v>#ERROR!:parse</v>
      </c>
      <c t="str" s="24" r="L38">
        <f>(((L6+L12)+L18)+L24)+L30</f>
        <v>#ERROR!:parse</v>
      </c>
      <c t="str" s="24" r="M38">
        <f>(((M6+M12)+M18)+M24)+M30</f>
        <v>#ERROR!:parse</v>
      </c>
      <c t="str" s="24" r="N38">
        <f>(((N6+N12)+N18)+N24)+N30</f>
        <v>#ERROR!:parse</v>
      </c>
      <c t="str" s="24" r="O38">
        <f>(((O6+O12)+O18)+O24)+O30</f>
        <v>#ERROR!:parse</v>
      </c>
      <c t="str" s="24" r="P38">
        <f>(((P6+P12)+P18)+P24)+P30</f>
        <v>#ERROR!:parse</v>
      </c>
      <c t="str" s="24" r="Q38">
        <f>(((Q6+Q12)+Q18)+Q24)+Q30</f>
        <v>#ERROR!:parse</v>
      </c>
      <c t="str" s="24" r="R38">
        <f>(((R6+R12)+R18)+R24)+R30</f>
        <v>#ERROR!:parse</v>
      </c>
      <c t="str" s="24" r="S38">
        <f>(((S6+S12)+S18)+S24)+S30</f>
        <v>#ERROR!:parse</v>
      </c>
      <c t="str" s="24" r="T38">
        <f>(((T6+T12)+T18)+T24)+T30</f>
        <v>#ERROR!:parse</v>
      </c>
      <c t="str" s="24" r="U38">
        <f>(((U6+U12)+U18)+U24)+U30</f>
        <v>#ERROR!:parse</v>
      </c>
      <c t="str" s="24" r="V38">
        <f>(((V6+V12)+V18)+V24)+V30</f>
        <v>#ERROR!:parse</v>
      </c>
      <c t="str" s="24" r="W38">
        <f>(((W6+W12)+W18)+W24)+W30</f>
        <v>#ERROR!:parse</v>
      </c>
      <c t="str" s="24" r="X38">
        <f>(((X6+X12)+X18)+X24)+X30</f>
        <v>#ERROR!:parse</v>
      </c>
      <c t="str" s="24" r="Y38">
        <f>(((Y6+Y12)+Y18)+Y24)+Y30</f>
        <v>#ERROR!:parse</v>
      </c>
      <c t="str" s="24" r="Z38">
        <f>(((Z6+Z12)+Z18)+Z24)+Z30</f>
        <v>#ERROR!:parse</v>
      </c>
      <c t="str" s="24" r="AA38">
        <f>(((AA6+AA12)+AA18)+AA24)+AA30</f>
        <v>#ERROR!:parse</v>
      </c>
      <c t="str" s="24" r="AB38">
        <f>(((AB6+AB12)+AB18)+AB24)+AB30</f>
        <v>#ERROR!:parse</v>
      </c>
      <c t="str" s="24" r="AC38">
        <f>(((AC6+AC12)+AC18)+AC24)+AC30</f>
        <v>#ERROR!:parse</v>
      </c>
      <c t="str" s="24" r="AD38">
        <f>(((AD6+AD12)+AD18)+AD24)+AD30</f>
        <v>#ERROR!:parse</v>
      </c>
      <c t="str" s="24" r="AE38">
        <f>(((AE6+AE12)+AE18)+AE24)+AE30</f>
        <v>#ERROR!:parse</v>
      </c>
      <c t="str" s="24" r="AF38">
        <f>(((AF6+AF12)+AF18)+AF24)+AF30</f>
        <v>#ERROR!:parse</v>
      </c>
      <c t="str" s="24" r="AG38">
        <f>(((AG6+AG12)+AG18)+AG24)+AG30</f>
        <v>#ERROR!:parse</v>
      </c>
      <c t="str" s="24" r="AH38">
        <f>(((AH6+AH12)+AH18)+AH24)+AH30</f>
        <v>#ERROR!:parse</v>
      </c>
    </row>
    <row r="39">
      <c t="s" s="9" r="A39">
        <v>4</v>
      </c>
      <c s="30" r="B39"/>
      <c s="30" r="C39"/>
      <c t="str" s="24" r="D39">
        <f>(((D7+D13)+D19)+D25)+D31</f>
        <v>#ERROR!:parse</v>
      </c>
      <c t="str" s="24" r="E39">
        <f>(((E7+E13)+E19)+E25)+E31</f>
        <v>#ERROR!:parse</v>
      </c>
      <c t="str" s="24" r="F39">
        <f>(((F7+F13)+F19)+F25)+F31</f>
        <v>#ERROR!:parse</v>
      </c>
      <c t="str" s="24" r="G39">
        <f>(((G7+G13)+G19)+G25)+G31</f>
        <v>#ERROR!:parse</v>
      </c>
      <c t="str" s="24" r="H39">
        <f>(((H7+H13)+H19)+H25)+H31</f>
        <v>#ERROR!:parse</v>
      </c>
      <c t="str" s="24" r="I39">
        <f>(((I7+I13)+I19)+I25)+I31</f>
        <v>#ERROR!:parse</v>
      </c>
      <c t="str" s="24" r="J39">
        <f>(((J7+J13)+J19)+J25)+J31</f>
        <v>#ERROR!:parse</v>
      </c>
      <c t="str" s="24" r="K39">
        <f>(((K7+K13)+K19)+K25)+K31</f>
        <v>#ERROR!:parse</v>
      </c>
      <c t="str" s="24" r="L39">
        <f>(((L7+L13)+L19)+L25)+L31</f>
        <v>#ERROR!:parse</v>
      </c>
      <c t="str" s="24" r="M39">
        <f>(((M7+M13)+M19)+M25)+M31</f>
        <v>#ERROR!:parse</v>
      </c>
      <c t="str" s="24" r="N39">
        <f>(((N7+N13)+N19)+N25)+N31</f>
        <v>#ERROR!:parse</v>
      </c>
      <c t="str" s="24" r="O39">
        <f>(((O7+O13)+O19)+O25)+O31</f>
        <v>#ERROR!:parse</v>
      </c>
      <c t="str" s="24" r="P39">
        <f>(((P7+P13)+P19)+P25)+P31</f>
        <v>#ERROR!:parse</v>
      </c>
      <c t="str" s="24" r="Q39">
        <f>(((Q7+Q13)+Q19)+Q25)+Q31</f>
        <v>#ERROR!:parse</v>
      </c>
      <c t="str" s="24" r="R39">
        <f>(((R7+R13)+R19)+R25)+R31</f>
        <v>#ERROR!:parse</v>
      </c>
      <c t="str" s="24" r="S39">
        <f>(((S7+S13)+S19)+S25)+S31</f>
        <v>#ERROR!:parse</v>
      </c>
      <c t="str" s="24" r="T39">
        <f>(((T7+T13)+T19)+T25)+T31</f>
        <v>#ERROR!:parse</v>
      </c>
      <c t="str" s="24" r="U39">
        <f>(((U7+U13)+U19)+U25)+U31</f>
        <v>#ERROR!:parse</v>
      </c>
      <c t="str" s="24" r="V39">
        <f>(((V7+V13)+V19)+V25)+V31</f>
        <v>#ERROR!:parse</v>
      </c>
      <c t="str" s="24" r="W39">
        <f>(((W7+W13)+W19)+W25)+W31</f>
        <v>#ERROR!:parse</v>
      </c>
      <c t="str" s="24" r="X39">
        <f>(((X7+X13)+X19)+X25)+X31</f>
        <v>#ERROR!:parse</v>
      </c>
      <c t="str" s="24" r="Y39">
        <f>(((Y7+Y13)+Y19)+Y25)+Y31</f>
        <v>#ERROR!:parse</v>
      </c>
      <c t="str" s="24" r="Z39">
        <f>(((Z7+Z13)+Z19)+Z25)+Z31</f>
        <v>#ERROR!:parse</v>
      </c>
      <c t="str" s="24" r="AA39">
        <f>(((AA7+AA13)+AA19)+AA25)+AA31</f>
        <v>#ERROR!:parse</v>
      </c>
      <c t="str" s="24" r="AB39">
        <f>(((AB7+AB13)+AB19)+AB25)+AB31</f>
        <v>#ERROR!:parse</v>
      </c>
      <c t="str" s="24" r="AC39">
        <f>(((AC7+AC13)+AC19)+AC25)+AC31</f>
        <v>#ERROR!:parse</v>
      </c>
      <c t="str" s="24" r="AD39">
        <f>(((AD7+AD13)+AD19)+AD25)+AD31</f>
        <v>#ERROR!:parse</v>
      </c>
      <c t="str" s="24" r="AE39">
        <f>(((AE7+AE13)+AE19)+AE25)+AE31</f>
        <v>#ERROR!:parse</v>
      </c>
      <c t="str" s="24" r="AF39">
        <f>(((AF7+AF13)+AF19)+AF25)+AF31</f>
        <v>#ERROR!:parse</v>
      </c>
      <c t="str" s="24" r="AG39">
        <f>(((AG7+AG13)+AG19)+AG25)+AG31</f>
        <v>#ERROR!:parse</v>
      </c>
      <c t="str" s="24" r="AH39">
        <f>(((AH7+AH13)+AH19)+AH25)+AH31</f>
        <v>#ERROR!:parse</v>
      </c>
    </row>
    <row r="40">
      <c t="s" s="9" r="A40">
        <v>5</v>
      </c>
      <c s="30" r="B40"/>
      <c s="30" r="C40"/>
      <c t="str" s="24" r="D40">
        <f>(((D8+D14)+D20)+D26)+D32</f>
        <v>#ERROR!:parse</v>
      </c>
      <c t="str" s="24" r="E40">
        <f>(((E8+E14)+E20)+E26)+E32</f>
        <v>#ERROR!:parse</v>
      </c>
      <c t="str" s="24" r="F40">
        <f>(((F8+F14)+F20)+F26)+F32</f>
        <v>#ERROR!:parse</v>
      </c>
      <c t="str" s="24" r="G40">
        <f>(((G8+G14)+G20)+G26)+G32</f>
        <v>#ERROR!:parse</v>
      </c>
      <c t="str" s="24" r="H40">
        <f>(((H8+H14)+H20)+H26)+H32</f>
        <v>#ERROR!:parse</v>
      </c>
      <c t="str" s="24" r="I40">
        <f>(((I8+I14)+I20)+I26)+I32</f>
        <v>#ERROR!:parse</v>
      </c>
      <c t="str" s="24" r="J40">
        <f>(((J8+J14)+J20)+J26)+J32</f>
        <v>#ERROR!:parse</v>
      </c>
      <c t="str" s="24" r="K40">
        <f>(((K8+K14)+K20)+K26)+K32</f>
        <v>#ERROR!:parse</v>
      </c>
      <c t="str" s="24" r="L40">
        <f>(((L8+L14)+L20)+L26)+L32</f>
        <v>#ERROR!:parse</v>
      </c>
      <c t="str" s="24" r="M40">
        <f>(((M8+M14)+M20)+M26)+M32</f>
        <v>#ERROR!:parse</v>
      </c>
      <c t="str" s="24" r="N40">
        <f>(((N8+N14)+N20)+N26)+N32</f>
        <v>#ERROR!:parse</v>
      </c>
      <c t="str" s="24" r="O40">
        <f>(((O8+O14)+O20)+O26)+O32</f>
        <v>#ERROR!:parse</v>
      </c>
      <c t="str" s="24" r="P40">
        <f>(((P8+P14)+P20)+P26)+P32</f>
        <v>#ERROR!:parse</v>
      </c>
      <c t="str" s="24" r="Q40">
        <f>(((Q8+Q14)+Q20)+Q26)+Q32</f>
        <v>#ERROR!:parse</v>
      </c>
      <c t="str" s="24" r="R40">
        <f>(((R8+R14)+R20)+R26)+R32</f>
        <v>#ERROR!:parse</v>
      </c>
      <c t="str" s="24" r="S40">
        <f>(((S8+S14)+S20)+S26)+S32</f>
        <v>#ERROR!:parse</v>
      </c>
      <c t="str" s="24" r="T40">
        <f>(((T8+T14)+T20)+T26)+T32</f>
        <v>#ERROR!:parse</v>
      </c>
      <c t="str" s="24" r="U40">
        <f>(((U8+U14)+U20)+U26)+U32</f>
        <v>#ERROR!:parse</v>
      </c>
      <c t="str" s="24" r="V40">
        <f>(((V8+V14)+V20)+V26)+V32</f>
        <v>#ERROR!:parse</v>
      </c>
      <c t="str" s="24" r="W40">
        <f>(((W8+W14)+W20)+W26)+W32</f>
        <v>#ERROR!:parse</v>
      </c>
      <c t="str" s="24" r="X40">
        <f>(((X8+X14)+X20)+X26)+X32</f>
        <v>#ERROR!:parse</v>
      </c>
      <c t="str" s="24" r="Y40">
        <f>(((Y8+Y14)+Y20)+Y26)+Y32</f>
        <v>#ERROR!:parse</v>
      </c>
      <c t="str" s="24" r="Z40">
        <f>(((Z8+Z14)+Z20)+Z26)+Z32</f>
        <v>#ERROR!:parse</v>
      </c>
      <c t="str" s="24" r="AA40">
        <f>(((AA8+AA14)+AA20)+AA26)+AA32</f>
        <v>#ERROR!:parse</v>
      </c>
      <c t="str" s="24" r="AB40">
        <f>(((AB8+AB14)+AB20)+AB26)+AB32</f>
        <v>#ERROR!:parse</v>
      </c>
      <c t="str" s="24" r="AC40">
        <f>(((AC8+AC14)+AC20)+AC26)+AC32</f>
        <v>#ERROR!:parse</v>
      </c>
      <c t="str" s="24" r="AD40">
        <f>(((AD8+AD14)+AD20)+AD26)+AD32</f>
        <v>#ERROR!:parse</v>
      </c>
      <c t="str" s="24" r="AE40">
        <f>(((AE8+AE14)+AE20)+AE26)+AE32</f>
        <v>#ERROR!:parse</v>
      </c>
      <c t="str" s="24" r="AF40">
        <f>(((AF8+AF14)+AF20)+AF26)+AF32</f>
        <v>#ERROR!:parse</v>
      </c>
      <c t="str" s="24" r="AG40">
        <f>(((AG8+AG14)+AG20)+AG26)+AG32</f>
        <v>#ERROR!:parse</v>
      </c>
      <c t="str" s="24" r="AH40">
        <f>(((AH8+AH14)+AH20)+AH26)+AH32</f>
        <v>#ERROR!:parse</v>
      </c>
    </row>
    <row r="41">
      <c t="s" s="9" r="A41">
        <v>6</v>
      </c>
      <c s="30" r="B41"/>
      <c s="30" r="C41"/>
      <c t="str" s="11" r="D41">
        <f>(((D9+D15)+D21)+D27)+D33</f>
        <v>#ERROR!:parse</v>
      </c>
      <c t="str" s="11" r="E41">
        <f>(((E9+E15)+E21)+E27)+E33</f>
        <v>#ERROR!:parse</v>
      </c>
      <c t="str" s="11" r="F41">
        <f>(((F9+F15)+F21)+F27)+F33</f>
        <v>#ERROR!:parse</v>
      </c>
      <c t="str" s="11" r="G41">
        <f>(((G9+G15)+G21)+G27)+G33</f>
        <v>#ERROR!:parse</v>
      </c>
      <c t="str" s="11" r="H41">
        <f>(((H9+H15)+H21)+H27)+H33</f>
        <v>#ERROR!:parse</v>
      </c>
      <c t="str" s="11" r="I41">
        <f>(((I9+I15)+I21)+I27)+I33</f>
        <v>#ERROR!:parse</v>
      </c>
      <c t="str" s="11" r="J41">
        <f>(((J9+J15)+J21)+J27)+J33</f>
        <v>#ERROR!:parse</v>
      </c>
      <c t="str" s="11" r="K41">
        <f>(((K9+K15)+K21)+K27)+K33</f>
        <v>#ERROR!:parse</v>
      </c>
      <c t="str" s="11" r="L41">
        <f>(((L9+L15)+L21)+L27)+L33</f>
        <v>#ERROR!:parse</v>
      </c>
      <c t="str" s="11" r="M41">
        <f>(((M9+M15)+M21)+M27)+M33</f>
        <v>#ERROR!:parse</v>
      </c>
      <c t="str" s="11" r="N41">
        <f>(((N9+N15)+N21)+N27)+N33</f>
        <v>#ERROR!:parse</v>
      </c>
      <c t="str" s="11" r="O41">
        <f>(((O9+O15)+O21)+O27)+O33</f>
        <v>#ERROR!:parse</v>
      </c>
      <c t="str" s="11" r="P41">
        <f>(((P9+P15)+P21)+P27)+P33</f>
        <v>#ERROR!:parse</v>
      </c>
      <c t="str" s="11" r="Q41">
        <f>(((Q9+Q15)+Q21)+Q27)+Q33</f>
        <v>#ERROR!:parse</v>
      </c>
      <c t="str" s="11" r="R41">
        <f>(((R9+R15)+R21)+R27)+R33</f>
        <v>#ERROR!:parse</v>
      </c>
      <c t="str" s="11" r="S41">
        <f>(((S9+S15)+S21)+S27)+S33</f>
        <v>#ERROR!:parse</v>
      </c>
      <c t="str" s="11" r="T41">
        <f>(((T9+T15)+T21)+T27)+T33</f>
        <v>#ERROR!:parse</v>
      </c>
      <c t="str" s="11" r="U41">
        <f>(((U9+U15)+U21)+U27)+U33</f>
        <v>#ERROR!:parse</v>
      </c>
      <c t="str" s="11" r="V41">
        <f>(((V9+V15)+V21)+V27)+V33</f>
        <v>#ERROR!:parse</v>
      </c>
      <c t="str" s="11" r="W41">
        <f>(((W9+W15)+W21)+W27)+W33</f>
        <v>#ERROR!:parse</v>
      </c>
      <c t="str" s="11" r="X41">
        <f>(((X9+X15)+X21)+X27)+X33</f>
        <v>#ERROR!:parse</v>
      </c>
      <c t="str" s="11" r="Y41">
        <f>(((Y9+Y15)+Y21)+Y27)+Y33</f>
        <v>#ERROR!:parse</v>
      </c>
      <c t="str" s="11" r="Z41">
        <f>(((Z9+Z15)+Z21)+Z27)+Z33</f>
        <v>#ERROR!:parse</v>
      </c>
      <c t="str" s="11" r="AA41">
        <f>(((AA9+AA15)+AA21)+AA27)+AA33</f>
        <v>#ERROR!:parse</v>
      </c>
      <c t="str" s="11" r="AB41">
        <f>(((AB9+AB15)+AB21)+AB27)+AB33</f>
        <v>#ERROR!:parse</v>
      </c>
      <c t="str" s="11" r="AC41">
        <f>(((AC9+AC15)+AC21)+AC27)+AC33</f>
        <v>#ERROR!:parse</v>
      </c>
      <c t="str" s="11" r="AD41">
        <f>(((AD9+AD15)+AD21)+AD27)+AD33</f>
        <v>#ERROR!:parse</v>
      </c>
      <c t="str" s="11" r="AE41">
        <f>(((AE9+AE15)+AE21)+AE27)+AE33</f>
        <v>#ERROR!:parse</v>
      </c>
      <c t="str" s="11" r="AF41">
        <f>(((AF9+AF15)+AF21)+AF27)+AF33</f>
        <v>#ERROR!:parse</v>
      </c>
      <c t="str" s="11" r="AG41">
        <f>(((AG9+AG15)+AG21)+AG27)+AG33</f>
        <v>#ERROR!:parse</v>
      </c>
      <c t="str" s="11" r="AH41">
        <f>(((AH9+AH15)+AH21)+AH27)+AH33</f>
        <v>#ERROR!:parse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cols>
    <col min="1" customWidth="1" max="1" width="29.29"/>
    <col min="2" customWidth="1" max="2" width="18.29"/>
    <col min="3" customWidth="1" max="3" width="38.14"/>
    <col min="4" customWidth="1" max="12" width="11.86"/>
    <col min="13" customWidth="1" max="13" width="12.71"/>
    <col min="14" customWidth="1" max="16" width="11.86"/>
    <col min="17" customWidth="1" max="19" width="12.86"/>
    <col min="20" customWidth="1" max="34" width="13.0"/>
  </cols>
  <sheetData>
    <row customHeight="1" r="1" ht="19.5">
      <c t="s" s="21" r="A1">
        <v>13</v>
      </c>
      <c s="30" r="B1"/>
      <c s="30" r="C1"/>
      <c s="30" r="D1"/>
      <c s="30" r="E1"/>
      <c s="30" r="F1"/>
      <c s="30" r="G1"/>
      <c s="30" r="H1"/>
      <c s="30" r="I1"/>
      <c s="30" r="J1"/>
      <c s="30" r="K1"/>
      <c s="30" r="L1"/>
      <c s="30" r="M1"/>
      <c s="30" r="N1"/>
      <c s="30" r="O1"/>
      <c s="30" r="P1"/>
      <c s="30" r="Q1"/>
      <c s="30" r="R1"/>
      <c s="30" r="S1"/>
      <c s="30" r="T1"/>
      <c s="30" r="U1"/>
      <c s="30" r="V1"/>
      <c s="30" r="W1"/>
      <c s="30" r="X1"/>
      <c s="30" r="Y1"/>
      <c s="30" r="Z1"/>
      <c s="30" r="AA1"/>
      <c s="30" r="AB1"/>
      <c s="30" r="AC1"/>
      <c s="30" r="AD1"/>
      <c s="30" r="AE1"/>
      <c s="30" r="AF1"/>
      <c s="30" r="AG1"/>
      <c s="30" r="AH1"/>
      <c s="30" r="AI1"/>
    </row>
    <row customHeight="1" s="8" customFormat="1" r="2" ht="12.75">
      <c t="s" s="4" r="A2">
        <v>14</v>
      </c>
      <c t="s" s="4" r="B2">
        <v>15</v>
      </c>
      <c t="s" s="4" r="C2">
        <v>16</v>
      </c>
      <c s="4" r="D2">
        <v>1980</v>
      </c>
      <c s="4" r="E2">
        <v>1981</v>
      </c>
      <c s="4" r="F2">
        <v>1982</v>
      </c>
      <c s="4" r="G2">
        <v>1983</v>
      </c>
      <c s="4" r="H2">
        <v>1984</v>
      </c>
      <c s="4" r="I2">
        <v>1985</v>
      </c>
      <c s="4" r="J2">
        <v>1986</v>
      </c>
      <c s="4" r="K2">
        <v>1987</v>
      </c>
      <c s="4" r="L2">
        <v>1988</v>
      </c>
      <c s="4" r="M2">
        <v>1989</v>
      </c>
      <c s="4" r="N2">
        <v>1990</v>
      </c>
      <c s="4" r="O2">
        <v>1991</v>
      </c>
      <c s="4" r="P2">
        <v>1992</v>
      </c>
      <c s="4" r="Q2">
        <v>1993</v>
      </c>
      <c s="4" r="R2">
        <v>1994</v>
      </c>
      <c s="4" r="S2">
        <v>1995</v>
      </c>
      <c s="4" r="T2">
        <v>1996</v>
      </c>
      <c s="4" r="U2">
        <v>1997</v>
      </c>
      <c s="4" r="V2">
        <v>1998</v>
      </c>
      <c s="4" r="W2">
        <v>1999</v>
      </c>
      <c s="4" r="X2">
        <v>2000</v>
      </c>
      <c s="4" r="Y2">
        <v>2001</v>
      </c>
      <c s="4" r="Z2">
        <v>2002</v>
      </c>
      <c s="4" r="AA2">
        <v>2003</v>
      </c>
      <c s="4" r="AB2">
        <v>2004</v>
      </c>
      <c s="4" r="AC2">
        <v>2005</v>
      </c>
      <c s="4" r="AD2">
        <v>2006</v>
      </c>
      <c s="4" r="AE2">
        <v>2007</v>
      </c>
      <c s="4" r="AF2">
        <v>2008</v>
      </c>
      <c s="4" r="AG2">
        <v>2009</v>
      </c>
      <c s="4" r="AH2">
        <v>2010</v>
      </c>
      <c t="s" s="4" r="AI2">
        <v>17</v>
      </c>
    </row>
    <row customHeight="1" s="10" customFormat="1" r="3" ht="12.75">
      <c t="s" s="6" r="A3">
        <v>18</v>
      </c>
      <c t="s" s="6" r="B3">
        <v>3</v>
      </c>
      <c t="s" s="6" r="C3">
        <v>3</v>
      </c>
      <c s="28" r="D3">
        <v>347409.026902092</v>
      </c>
      <c s="28" r="E3">
        <v>244175.71584521</v>
      </c>
      <c s="28" r="F3">
        <v>466520.307354555</v>
      </c>
      <c s="28" r="G3">
        <v>492073.237111158</v>
      </c>
      <c s="28" r="H3">
        <v>539594.850813292</v>
      </c>
      <c s="28" r="I3">
        <v>490167.738657909</v>
      </c>
      <c s="28" r="J3">
        <v>439566.546615743</v>
      </c>
      <c s="28" r="K3">
        <v>584059.837976613</v>
      </c>
      <c s="28" r="L3">
        <v>532195.797915287</v>
      </c>
      <c s="28" r="M3">
        <v>357032.141593563</v>
      </c>
      <c s="28" r="N3">
        <v>443345.153861455</v>
      </c>
      <c s="28" r="O3">
        <v>268221.649074386</v>
      </c>
      <c s="28" r="P3">
        <v>370455.12158552</v>
      </c>
      <c s="28" r="Q3">
        <v>594587.03537065</v>
      </c>
      <c s="28" r="R3">
        <v>627426.293374291</v>
      </c>
      <c s="28" r="S3">
        <v>581019.513253466</v>
      </c>
      <c s="28" r="T3">
        <v>817974.220035969</v>
      </c>
      <c s="28" r="U3">
        <v>379008.775957409</v>
      </c>
      <c s="28" r="V3">
        <v>379747.384144816</v>
      </c>
      <c s="28" r="W3">
        <v>270899.794122984</v>
      </c>
      <c s="28" r="X3">
        <v>181833.67674496</v>
      </c>
      <c s="28" r="Y3">
        <v>270930.483195654</v>
      </c>
      <c s="28" r="Z3">
        <v>160161.337441162</v>
      </c>
      <c s="28" r="AA3">
        <v>214751.156561085</v>
      </c>
      <c s="28" r="AB3">
        <v>195884.059020628</v>
      </c>
      <c s="28" r="AC3">
        <v>259370.166099546</v>
      </c>
      <c s="28" r="AD3">
        <v>56317.6623391056</v>
      </c>
      <c s="28" r="AE3">
        <v>174314.118907926</v>
      </c>
      <c s="28" r="AF3">
        <v>167786.702130778</v>
      </c>
      <c s="28" r="AG3">
        <v>194171.875425243</v>
      </c>
      <c s="28" r="AH3">
        <v>185644.056572108</v>
      </c>
      <c t="s" s="28" r="AI3">
        <v>19</v>
      </c>
    </row>
    <row customHeight="1" s="10" customFormat="1" r="4" ht="12.75">
      <c t="s" s="6" r="A4">
        <v>18</v>
      </c>
      <c t="s" s="6" r="B4">
        <v>5</v>
      </c>
      <c t="s" s="6" r="C4">
        <v>5</v>
      </c>
      <c s="28" r="D4">
        <v>2069210</v>
      </c>
      <c s="28" r="E4">
        <v>1907387.16666667</v>
      </c>
      <c s="28" r="F4">
        <v>2070165.02</v>
      </c>
      <c s="28" r="G4">
        <v>2095048.59666667</v>
      </c>
      <c s="28" r="H4">
        <v>1911101.13333333</v>
      </c>
      <c s="28" r="I4">
        <v>1867117.15666667</v>
      </c>
      <c s="28" r="J4">
        <v>1955032.05333333</v>
      </c>
      <c s="28" r="K4">
        <v>2172086.87666667</v>
      </c>
      <c s="28" r="L4">
        <v>2310617.83333333</v>
      </c>
      <c s="28" r="M4">
        <v>2434027.64</v>
      </c>
      <c s="28" r="N4">
        <v>2269445.86</v>
      </c>
      <c s="28" r="O4">
        <v>2434664.32</v>
      </c>
      <c s="28" r="P4">
        <v>2795502.71</v>
      </c>
      <c s="28" r="Q4">
        <v>2929576.90666667</v>
      </c>
      <c s="28" r="R4">
        <v>2905489.18</v>
      </c>
      <c s="28" r="S4">
        <v>3109067.61</v>
      </c>
      <c s="28" r="T4">
        <v>3258422.12666667</v>
      </c>
      <c s="28" r="U4">
        <v>3422579.45333333</v>
      </c>
      <c s="28" r="V4">
        <v>3225951.44666667</v>
      </c>
      <c s="28" r="W4">
        <v>3384696.99333333</v>
      </c>
      <c s="28" r="X4">
        <v>3621435.84</v>
      </c>
      <c s="28" r="Y4">
        <v>3290839.75</v>
      </c>
      <c s="28" r="Z4">
        <v>3443006.27</v>
      </c>
      <c s="28" r="AA4">
        <v>3517391.71666667</v>
      </c>
      <c s="28" r="AB4">
        <v>3526199.12333333</v>
      </c>
      <c s="28" r="AC4">
        <v>3638360.91666667</v>
      </c>
      <c s="28" r="AD4">
        <v>3424489.49333333</v>
      </c>
      <c s="28" r="AE4">
        <v>3655179.88</v>
      </c>
      <c s="28" r="AF4">
        <v>3686642.48333333</v>
      </c>
      <c s="28" r="AG4">
        <v>3716195.04666667</v>
      </c>
      <c s="28" r="AH4">
        <v>3747816.82</v>
      </c>
      <c t="s" s="28" r="AI4">
        <v>20</v>
      </c>
    </row>
    <row customHeight="1" s="10" customFormat="1" r="5" ht="12.75">
      <c t="s" s="6" r="A5">
        <v>18</v>
      </c>
      <c t="s" s="6" r="B5">
        <v>21</v>
      </c>
      <c t="s" s="6" r="C5">
        <v>22</v>
      </c>
      <c s="25" r="D5">
        <v>696022.25</v>
      </c>
      <c s="25" r="E5">
        <v>594709.5</v>
      </c>
      <c s="25" r="F5">
        <v>631723.4</v>
      </c>
      <c s="25" r="G5">
        <v>1167766.6</v>
      </c>
      <c s="25" r="H5">
        <v>1373464.4</v>
      </c>
      <c s="25" r="I5">
        <v>1170546.3</v>
      </c>
      <c s="25" r="J5">
        <v>1344131.25</v>
      </c>
      <c s="25" r="K5">
        <v>1265495</v>
      </c>
      <c s="25" r="L5">
        <v>1267982.1</v>
      </c>
      <c s="25" r="M5">
        <v>1113928.2</v>
      </c>
      <c s="25" r="N5">
        <v>1199660</v>
      </c>
      <c s="25" r="O5">
        <v>1051750.7</v>
      </c>
      <c s="25" r="P5">
        <v>968506</v>
      </c>
      <c s="25" r="Q5">
        <v>1100761.2</v>
      </c>
      <c s="25" r="R5">
        <v>1167839.75</v>
      </c>
      <c s="25" r="S5">
        <v>1131923.1</v>
      </c>
      <c s="25" r="T5">
        <v>1447857.95</v>
      </c>
      <c s="25" r="U5">
        <v>1267031.15</v>
      </c>
      <c s="25" r="V5">
        <v>1319772.3</v>
      </c>
      <c s="25" r="W5">
        <v>1220361.45</v>
      </c>
      <c s="25" r="X5">
        <v>1415379.35</v>
      </c>
      <c s="25" r="Y5">
        <v>1260959.7</v>
      </c>
      <c s="25" r="Z5">
        <v>1046849.65</v>
      </c>
      <c s="25" r="AA5">
        <v>1342009.9</v>
      </c>
      <c s="25" r="AB5">
        <v>1289853.95</v>
      </c>
      <c s="25" r="AC5">
        <v>1269737.7</v>
      </c>
      <c s="25" r="AD5">
        <v>1146918.85</v>
      </c>
      <c s="25" r="AE5">
        <v>889869.75</v>
      </c>
      <c s="25" r="AF5">
        <v>656301.8</v>
      </c>
      <c s="25" r="AG5">
        <v>586004.65</v>
      </c>
      <c s="25" r="AH5">
        <v>646938.6</v>
      </c>
      <c t="s" s="28" r="AI5">
        <v>23</v>
      </c>
    </row>
    <row customHeight="1" s="10" customFormat="1" r="6" ht="12.75">
      <c t="s" s="6" r="A6">
        <v>18</v>
      </c>
      <c t="s" s="6" r="B6">
        <v>21</v>
      </c>
      <c t="s" s="6" r="C6">
        <v>24</v>
      </c>
      <c s="25" r="D6">
        <v>18872.04</v>
      </c>
      <c s="25" r="E6">
        <v>15184.4</v>
      </c>
      <c s="25" r="F6">
        <v>13955.1866666667</v>
      </c>
      <c s="25" r="G6">
        <v>23644.28</v>
      </c>
      <c s="25" r="H6">
        <v>41359.4133333333</v>
      </c>
      <c s="25" r="I6">
        <v>87635.68</v>
      </c>
      <c s="25" r="J6">
        <v>59074.5466666667</v>
      </c>
      <c s="25" r="K6">
        <v>80983.4666666667</v>
      </c>
      <c s="25" r="L6">
        <v>110773.813333333</v>
      </c>
      <c s="25" r="M6">
        <v>114895.293333333</v>
      </c>
      <c s="25" r="N6">
        <v>57122.2666666667</v>
      </c>
      <c s="25" r="O6">
        <v>60665.2933333333</v>
      </c>
      <c s="25" r="P6">
        <v>51988.4933333333</v>
      </c>
      <c s="25" r="Q6">
        <v>65220.6133333333</v>
      </c>
      <c s="25" r="R6">
        <v>41287.1066666667</v>
      </c>
      <c s="25" r="S6">
        <v>112870.706666667</v>
      </c>
      <c s="25" r="T6">
        <v>113738.386666667</v>
      </c>
      <c s="25" r="U6">
        <v>152422.453333333</v>
      </c>
      <c s="25" r="V6">
        <v>177585.173333333</v>
      </c>
      <c s="25" r="W6">
        <v>130079.693333333</v>
      </c>
      <c s="25" r="X6">
        <v>113304.546666667</v>
      </c>
      <c s="25" r="Y6">
        <v>93347.9066666667</v>
      </c>
      <c s="25" r="Z6">
        <v>36008.72</v>
      </c>
      <c s="25" r="AA6">
        <v>79971.1733333333</v>
      </c>
      <c s="25" r="AB6">
        <v>99277.0533333333</v>
      </c>
      <c s="25" r="AC6">
        <v>83152.6666666667</v>
      </c>
      <c s="25" r="AD6">
        <v>69052.8666666666</v>
      </c>
      <c s="25" r="AE6">
        <v>66305.2133333333</v>
      </c>
      <c s="25" r="AF6">
        <v>11858.2933333333</v>
      </c>
      <c s="25" r="AG6">
        <v>11424.4533333333</v>
      </c>
      <c s="25" r="AH6">
        <v>15618.24</v>
      </c>
      <c t="s" s="28" r="AI6">
        <v>25</v>
      </c>
    </row>
    <row customHeight="1" s="10" customFormat="1" r="7" ht="12.75">
      <c t="s" s="6" r="A7">
        <v>18</v>
      </c>
      <c t="s" s="6" r="B7">
        <v>21</v>
      </c>
      <c t="s" s="6" r="C7">
        <v>26</v>
      </c>
      <c s="25" r="D7">
        <v>125562.213333333</v>
      </c>
      <c s="25" r="E7">
        <v>115955.820865823</v>
      </c>
      <c s="25" r="F7">
        <v>108984.069434298</v>
      </c>
      <c s="25" r="G7">
        <v>129557.037464621</v>
      </c>
      <c s="25" r="H7">
        <v>144563.72529812</v>
      </c>
      <c s="25" r="I7">
        <v>149979.608153041</v>
      </c>
      <c s="25" r="J7">
        <v>127588.812429067</v>
      </c>
      <c s="25" r="K7">
        <v>155992.020775472</v>
      </c>
      <c s="25" r="L7">
        <v>148924.947168799</v>
      </c>
      <c s="25" r="M7">
        <v>174068.275761058</v>
      </c>
      <c s="25" r="N7">
        <v>176717.874178669</v>
      </c>
      <c s="25" r="O7">
        <v>192951.354074166</v>
      </c>
      <c s="25" r="P7">
        <v>202166.76240599</v>
      </c>
      <c s="25" r="Q7">
        <v>198841.935769637</v>
      </c>
      <c s="25" r="R7">
        <v>203292.231794747</v>
      </c>
      <c s="25" r="S7">
        <v>239251.170399801</v>
      </c>
      <c s="25" r="T7">
        <v>265290.767303305</v>
      </c>
      <c s="25" r="U7">
        <v>286188.006217663</v>
      </c>
      <c s="25" r="V7">
        <v>218379.132138162</v>
      </c>
      <c s="25" r="W7">
        <v>243621.454211899</v>
      </c>
      <c s="25" r="X7">
        <v>291135.620487614</v>
      </c>
      <c s="25" r="Y7">
        <v>264534.962786795</v>
      </c>
      <c s="25" r="Z7">
        <v>254546.039328845</v>
      </c>
      <c s="25" r="AA7">
        <v>334951.945072309</v>
      </c>
      <c s="25" r="AB7">
        <v>313713.824345337</v>
      </c>
      <c s="25" r="AC7">
        <v>301257.448552391</v>
      </c>
      <c s="25" r="AD7">
        <v>261147.918499106</v>
      </c>
      <c s="25" r="AE7">
        <v>280268.455341278</v>
      </c>
      <c s="25" r="AF7">
        <v>345103.89134356</v>
      </c>
      <c s="25" r="AG7">
        <v>324550.8712852</v>
      </c>
      <c s="25" r="AH7">
        <v>362605.099332649</v>
      </c>
      <c t="s" s="28" r="AI7">
        <v>27</v>
      </c>
    </row>
    <row customHeight="1" s="10" customFormat="1" r="8" ht="12.75">
      <c t="s" s="6" r="A8">
        <v>18</v>
      </c>
      <c t="s" s="6" r="B8">
        <v>21</v>
      </c>
      <c t="s" s="6" r="C8">
        <v>28</v>
      </c>
      <c s="25" r="D8">
        <v>138567.99</v>
      </c>
      <c s="25" r="E8">
        <v>193368.89</v>
      </c>
      <c s="25" r="F8">
        <v>129387.06</v>
      </c>
      <c s="25" r="G8">
        <v>243686.08</v>
      </c>
      <c s="25" r="H8">
        <v>152416.073333333</v>
      </c>
      <c s="25" r="I8">
        <v>168964.51</v>
      </c>
      <c s="25" r="J8">
        <v>146881.02</v>
      </c>
      <c s="25" r="K8">
        <v>188593.24</v>
      </c>
      <c s="25" r="L8">
        <v>186202.17</v>
      </c>
      <c s="25" r="M8">
        <v>186963.59</v>
      </c>
      <c s="25" r="N8">
        <v>178113.737137377</v>
      </c>
      <c s="25" r="O8">
        <v>127228.132097523</v>
      </c>
      <c s="25" r="P8">
        <v>129004.456446982</v>
      </c>
      <c s="25" r="Q8">
        <v>45474.6978503567</v>
      </c>
      <c s="25" r="R8">
        <v>50836.4189578546</v>
      </c>
      <c s="25" r="S8">
        <v>48690.0233717179</v>
      </c>
      <c s="25" r="T8">
        <v>47760.5913786502</v>
      </c>
      <c s="25" r="U8">
        <v>50458.7494609505</v>
      </c>
      <c s="25" r="V8">
        <v>45376.2617245976</v>
      </c>
      <c s="25" r="W8">
        <v>60856.71239011</v>
      </c>
      <c s="25" r="X8">
        <v>44721.3985787289</v>
      </c>
      <c s="25" r="Y8">
        <v>45529.1006746615</v>
      </c>
      <c s="25" r="Z8">
        <v>46398.4238353284</v>
      </c>
      <c s="25" r="AA8">
        <v>44931.2128609019</v>
      </c>
      <c s="25" r="AB8">
        <v>45200.6043164242</v>
      </c>
      <c s="25" r="AC8">
        <v>41961.1508788491</v>
      </c>
      <c s="25" r="AD8">
        <v>36023.5695857374</v>
      </c>
      <c s="25" r="AE8">
        <v>41883.4277959804</v>
      </c>
      <c s="25" r="AF8">
        <v>36986.142240658</v>
      </c>
      <c s="25" r="AG8">
        <v>34278.1009976041</v>
      </c>
      <c s="25" r="AH8">
        <v>27935.5833493987</v>
      </c>
      <c t="s" s="28" r="AI8">
        <v>29</v>
      </c>
    </row>
    <row customHeight="1" s="10" customFormat="1" r="9" ht="12.75">
      <c t="s" s="6" r="A9">
        <v>18</v>
      </c>
      <c t="s" s="6" r="B9">
        <v>21</v>
      </c>
      <c t="s" s="6" r="C9">
        <v>30</v>
      </c>
      <c s="25" r="D9">
        <v>219527.513333333</v>
      </c>
      <c s="25" r="E9">
        <v>188324.033333333</v>
      </c>
      <c s="25" r="F9">
        <v>256404.353333333</v>
      </c>
      <c s="25" r="G9">
        <v>239778.256666667</v>
      </c>
      <c s="25" r="H9">
        <v>327321.353333333</v>
      </c>
      <c s="25" r="I9">
        <v>219606.31</v>
      </c>
      <c s="25" r="J9">
        <v>483181.16</v>
      </c>
      <c s="25" r="K9">
        <v>490982.03</v>
      </c>
      <c s="25" r="L9">
        <v>199907.143333333</v>
      </c>
      <c s="25" r="M9">
        <v>103538.82</v>
      </c>
      <c s="25" r="N9">
        <v>107715.043333333</v>
      </c>
      <c s="25" r="O9">
        <v>56576.0066666667</v>
      </c>
      <c s="25" r="P9">
        <v>109842.553333333</v>
      </c>
      <c s="25" r="Q9">
        <v>88961.4366666667</v>
      </c>
      <c s="25" r="R9">
        <v>76826.75</v>
      </c>
      <c s="25" r="S9">
        <v>101647.7</v>
      </c>
      <c s="25" r="T9">
        <v>125523.09</v>
      </c>
      <c s="25" r="U9">
        <v>63194.9266666667</v>
      </c>
      <c s="25" r="V9">
        <v>55630.4466666667</v>
      </c>
      <c s="25" r="W9">
        <v>89906.9966666667</v>
      </c>
      <c s="25" r="X9">
        <v>213381.373333333</v>
      </c>
      <c s="25" r="Y9">
        <v>139785.286666667</v>
      </c>
      <c s="25" r="Z9">
        <v>36640.45</v>
      </c>
      <c s="25" r="AA9">
        <v>200852.703333333</v>
      </c>
      <c s="25" r="AB9">
        <v>156647.773333333</v>
      </c>
      <c s="25" r="AC9">
        <v>41210.6566666667</v>
      </c>
      <c s="25" r="AD9">
        <v>18359.6233333333</v>
      </c>
      <c s="25" r="AE9">
        <v>9061.61666666667</v>
      </c>
      <c s="25" r="AF9">
        <v>9849.58333333333</v>
      </c>
      <c s="25" r="AG9">
        <v>11110.33</v>
      </c>
      <c s="25" r="AH9">
        <v>17256.47</v>
      </c>
      <c t="s" s="28" r="AI9">
        <v>31</v>
      </c>
    </row>
    <row customHeight="1" s="10" customFormat="1" r="10" ht="12.75">
      <c t="s" s="6" r="A10">
        <v>32</v>
      </c>
      <c t="s" s="6" r="B10">
        <v>3</v>
      </c>
      <c t="s" s="6" r="C10">
        <v>3</v>
      </c>
      <c s="25" r="D10">
        <v>13039908.328873</v>
      </c>
      <c s="25" r="E10">
        <v>15230513.9207664</v>
      </c>
      <c s="25" r="F10">
        <v>15475713.8191616</v>
      </c>
      <c s="25" r="G10">
        <v>15648880.9862924</v>
      </c>
      <c s="25" r="H10">
        <v>17373307.6902142</v>
      </c>
      <c s="25" r="I10">
        <v>17268104.4805908</v>
      </c>
      <c s="25" r="J10">
        <v>17745956.0377752</v>
      </c>
      <c s="25" r="K10">
        <v>19995627.1829159</v>
      </c>
      <c s="25" r="L10">
        <v>20405895.3470439</v>
      </c>
      <c s="25" r="M10">
        <v>24934786.9474104</v>
      </c>
      <c s="25" r="N10">
        <v>21776520.7609475</v>
      </c>
      <c s="25" r="O10">
        <v>22812782.4749844</v>
      </c>
      <c s="25" r="P10">
        <v>24321481.3890829</v>
      </c>
      <c s="25" r="Q10">
        <v>27509261.9136178</v>
      </c>
      <c s="25" r="R10">
        <v>25159198.6827662</v>
      </c>
      <c s="25" r="S10">
        <v>27115431.3214976</v>
      </c>
      <c s="25" r="T10">
        <v>30858384.4381345</v>
      </c>
      <c s="25" r="U10">
        <v>32056521.7588519</v>
      </c>
      <c s="25" r="V10">
        <v>32786905.5891718</v>
      </c>
      <c s="25" r="W10">
        <v>33795976.0865818</v>
      </c>
      <c s="25" r="X10">
        <v>39031526.7937332</v>
      </c>
      <c s="25" r="Y10">
        <v>36965222.3966035</v>
      </c>
      <c s="25" r="Z10">
        <v>37009324.9630322</v>
      </c>
      <c s="25" r="AA10">
        <v>35022915.1509104</v>
      </c>
      <c s="25" r="AB10">
        <v>34389991.3817347</v>
      </c>
      <c s="25" r="AC10">
        <v>34806463.154648</v>
      </c>
      <c s="25" r="AD10">
        <v>33277227.9122933</v>
      </c>
      <c s="25" r="AE10">
        <v>35287624.9875262</v>
      </c>
      <c s="25" r="AF10">
        <v>31287607.2066842</v>
      </c>
      <c s="25" r="AG10">
        <v>25306279.2680825</v>
      </c>
      <c s="25" r="AH10">
        <v>25612164.0917709</v>
      </c>
      <c t="s" s="28" r="AI10">
        <v>33</v>
      </c>
    </row>
    <row customHeight="1" s="10" customFormat="1" r="11" ht="12.75">
      <c t="s" s="6" r="A11">
        <v>32</v>
      </c>
      <c t="s" s="6" r="B11">
        <v>5</v>
      </c>
      <c t="s" s="6" r="C11">
        <v>5</v>
      </c>
      <c s="25" r="D11">
        <v>133755.856666667</v>
      </c>
      <c s="25" r="E11">
        <v>126487.093333333</v>
      </c>
      <c s="25" r="F11">
        <v>172646.393333333</v>
      </c>
      <c s="25" r="G11">
        <v>184318.86</v>
      </c>
      <c s="25" r="H11">
        <v>173813.64</v>
      </c>
      <c s="25" r="I11">
        <v>84041.76</v>
      </c>
      <c s="25" r="J11">
        <v>47273.49</v>
      </c>
      <c s="25" r="K11">
        <v>94971.4333333333</v>
      </c>
      <c s="25" r="L11">
        <v>61068.2233333333</v>
      </c>
      <c s="25" r="M11">
        <v>208937.153333333</v>
      </c>
      <c s="25" r="N11">
        <v>534015.35</v>
      </c>
      <c s="25" r="O11">
        <v>873843.3</v>
      </c>
      <c s="25" r="P11">
        <v>1307422.38</v>
      </c>
      <c s="25" r="Q11">
        <v>2197819.36</v>
      </c>
      <c s="25" r="R11">
        <v>2211667.15</v>
      </c>
      <c s="25" r="S11">
        <v>2458698.99</v>
      </c>
      <c s="25" r="T11">
        <v>1729222.88</v>
      </c>
      <c s="25" r="U11">
        <v>1056199.06333333</v>
      </c>
      <c s="25" r="V11">
        <v>2081306.92</v>
      </c>
      <c s="25" r="W11">
        <v>2272682.31666667</v>
      </c>
      <c s="25" r="X11">
        <v>2016259.44666667</v>
      </c>
      <c s="25" r="Y11">
        <v>1807852.86</v>
      </c>
      <c s="25" r="Z11">
        <v>1897730.85333333</v>
      </c>
      <c s="25" r="AA11">
        <v>1919431.03</v>
      </c>
      <c s="25" r="AB11">
        <v>2656494.24333333</v>
      </c>
      <c s="25" r="AC11">
        <v>3663934.23</v>
      </c>
      <c s="25" r="AD11">
        <v>3293917.03666667</v>
      </c>
      <c s="25" r="AE11">
        <v>4946419.97666667</v>
      </c>
      <c s="25" r="AF11">
        <v>4246390.31666667</v>
      </c>
      <c s="25" r="AG11">
        <v>5216531.46666667</v>
      </c>
      <c s="25" r="AH11">
        <v>7650293.82333333</v>
      </c>
      <c t="s" s="28" r="AI11">
        <v>34</v>
      </c>
    </row>
    <row customHeight="1" s="10" customFormat="1" r="12" ht="12.75">
      <c t="s" s="6" r="A12">
        <v>32</v>
      </c>
      <c t="s" s="6" r="B12">
        <v>21</v>
      </c>
      <c t="s" s="6" r="C12">
        <v>35</v>
      </c>
      <c s="25" r="D12">
        <v>338099.3</v>
      </c>
      <c s="25" r="E12">
        <v>257341.7</v>
      </c>
      <c s="25" r="F12">
        <v>138326.65</v>
      </c>
      <c s="25" r="G12">
        <v>118356.7</v>
      </c>
      <c s="25" r="H12">
        <v>132108.9</v>
      </c>
      <c s="25" r="I12">
        <v>144837</v>
      </c>
      <c s="25" r="J12">
        <v>117113.15</v>
      </c>
      <c s="25" r="K12">
        <v>137814.6</v>
      </c>
      <c s="25" r="L12">
        <v>143008.25</v>
      </c>
      <c s="25" r="M12">
        <v>259024.15</v>
      </c>
      <c s="25" r="N12">
        <v>235543</v>
      </c>
      <c s="25" r="O12">
        <v>225375.15</v>
      </c>
      <c s="25" r="P12">
        <v>246222.9</v>
      </c>
      <c s="25" r="Q12">
        <v>184923.2</v>
      </c>
      <c s="25" r="R12">
        <v>369992.7</v>
      </c>
      <c s="25" r="S12">
        <v>291063.85</v>
      </c>
      <c s="25" r="T12">
        <v>373357.6</v>
      </c>
      <c s="25" r="U12">
        <v>962361.4</v>
      </c>
      <c s="25" r="V12">
        <v>197797.6</v>
      </c>
      <c s="25" r="W12">
        <v>273068.95</v>
      </c>
      <c s="25" r="X12">
        <v>411688.2</v>
      </c>
      <c s="25" r="Y12">
        <v>611972.9</v>
      </c>
      <c s="25" r="Z12">
        <v>229544.7</v>
      </c>
      <c s="25" r="AA12">
        <v>1090666.5</v>
      </c>
      <c s="25" r="AB12">
        <v>521266.9</v>
      </c>
      <c s="25" r="AC12">
        <v>598805.9</v>
      </c>
      <c s="25" r="AD12">
        <v>196188.3</v>
      </c>
      <c s="25" r="AE12">
        <v>475036.1</v>
      </c>
      <c s="25" r="AF12">
        <v>321860</v>
      </c>
      <c s="25" r="AG12">
        <v>425294.1</v>
      </c>
      <c s="25" r="AH12">
        <v>398374.9</v>
      </c>
      <c t="s" s="28" r="AI12">
        <v>36</v>
      </c>
    </row>
    <row customHeight="1" s="10" customFormat="1" r="13" ht="12.75">
      <c t="s" s="6" r="A13">
        <v>32</v>
      </c>
      <c t="s" s="6" r="B13">
        <v>21</v>
      </c>
      <c t="s" s="6" r="C13">
        <v>37</v>
      </c>
      <c s="25" r="D13">
        <v>0</v>
      </c>
      <c s="25" r="E13">
        <v>0</v>
      </c>
      <c s="25" r="F13">
        <v>0</v>
      </c>
      <c s="25" r="G13">
        <v>0</v>
      </c>
      <c s="25" r="H13">
        <v>0</v>
      </c>
      <c s="25" r="I13">
        <v>0</v>
      </c>
      <c s="25" r="J13">
        <v>0</v>
      </c>
      <c s="25" r="K13">
        <v>0</v>
      </c>
      <c s="25" r="L13">
        <v>0</v>
      </c>
      <c s="25" r="M13">
        <v>0</v>
      </c>
      <c s="25" r="N13">
        <v>0</v>
      </c>
      <c s="25" r="O13">
        <v>0</v>
      </c>
      <c s="25" r="P13">
        <v>0</v>
      </c>
      <c s="25" r="Q13">
        <v>0</v>
      </c>
      <c s="25" r="R13">
        <v>0</v>
      </c>
      <c s="25" r="S13">
        <v>0</v>
      </c>
      <c s="25" r="T13">
        <v>0</v>
      </c>
      <c s="25" r="U13">
        <v>0</v>
      </c>
      <c s="25" r="V13">
        <v>0</v>
      </c>
      <c s="25" r="W13">
        <v>0</v>
      </c>
      <c s="25" r="X13">
        <v>0</v>
      </c>
      <c s="25" r="Y13">
        <v>0</v>
      </c>
      <c s="25" r="Z13">
        <v>0</v>
      </c>
      <c s="25" r="AA13">
        <v>0</v>
      </c>
      <c s="25" r="AB13">
        <v>0</v>
      </c>
      <c s="25" r="AC13">
        <v>0</v>
      </c>
      <c s="25" r="AD13">
        <v>0</v>
      </c>
      <c s="25" r="AE13">
        <v>0</v>
      </c>
      <c s="25" r="AF13">
        <v>0</v>
      </c>
      <c s="25" r="AG13">
        <v>0</v>
      </c>
      <c s="25" r="AH13">
        <v>0</v>
      </c>
      <c t="s" s="28" r="AI13">
        <v>38</v>
      </c>
    </row>
    <row customHeight="1" s="10" customFormat="1" r="14" ht="12.75">
      <c t="s" s="6" r="A14">
        <v>32</v>
      </c>
      <c t="s" s="6" r="B14">
        <v>21</v>
      </c>
      <c t="s" s="6" r="C14">
        <v>30</v>
      </c>
      <c s="25" r="D14">
        <v>7225654.33333333</v>
      </c>
      <c s="25" r="E14">
        <v>3107188.95666667</v>
      </c>
      <c s="25" r="F14">
        <v>1485947.54</v>
      </c>
      <c s="25" r="G14">
        <v>1212050.32666667</v>
      </c>
      <c s="25" r="H14">
        <v>1147594.65333333</v>
      </c>
      <c s="25" r="I14">
        <v>644556.733333333</v>
      </c>
      <c s="25" r="J14">
        <v>2295977.27333333</v>
      </c>
      <c s="25" r="K14">
        <v>2118369.58666667</v>
      </c>
      <c s="25" r="L14">
        <v>1992216.12333333</v>
      </c>
      <c s="25" r="M14">
        <v>3067554.23333333</v>
      </c>
      <c s="25" r="N14">
        <v>703733.03</v>
      </c>
      <c s="25" r="O14">
        <v>1392100.71</v>
      </c>
      <c s="25" r="P14">
        <v>1011118.82666667</v>
      </c>
      <c s="25" r="Q14">
        <v>1612731.37666667</v>
      </c>
      <c s="25" r="R14">
        <v>1658827.42666667</v>
      </c>
      <c s="25" r="S14">
        <v>781426.543333333</v>
      </c>
      <c s="25" r="T14">
        <v>407299.97</v>
      </c>
      <c s="25" r="U14">
        <v>599091.056666667</v>
      </c>
      <c s="25" r="V14">
        <v>1956836.42</v>
      </c>
      <c s="25" r="W14">
        <v>2173133.27</v>
      </c>
      <c s="25" r="X14">
        <v>1670883.31666667</v>
      </c>
      <c s="25" r="Y14">
        <v>3244137.56333333</v>
      </c>
      <c s="25" r="Z14">
        <v>2544580.75666667</v>
      </c>
      <c s="25" r="AA14">
        <v>3270376.85333333</v>
      </c>
      <c s="25" r="AB14">
        <v>3434825.49666667</v>
      </c>
      <c s="25" r="AC14">
        <v>2702962.05666667</v>
      </c>
      <c s="25" r="AD14">
        <v>421798.556666667</v>
      </c>
      <c s="25" r="AE14">
        <v>1073131.80333333</v>
      </c>
      <c s="25" r="AF14">
        <v>605867.57</v>
      </c>
      <c s="25" r="AG14">
        <v>369477.57</v>
      </c>
      <c s="25" r="AH14">
        <v>606734.333333333</v>
      </c>
      <c t="s" s="28" r="AI14">
        <v>39</v>
      </c>
    </row>
    <row customHeight="1" s="10" customFormat="1" r="15" ht="12.75">
      <c t="s" s="6" r="A15">
        <v>40</v>
      </c>
      <c t="s" s="6" r="B15">
        <v>3</v>
      </c>
      <c t="s" s="6" r="C15">
        <v>3</v>
      </c>
      <c s="25" r="D15">
        <v>8224064.14710925</v>
      </c>
      <c s="25" r="E15">
        <v>9222080.76675346</v>
      </c>
      <c s="25" r="F15">
        <v>8312247.91574058</v>
      </c>
      <c s="25" r="G15">
        <v>9589589.22626122</v>
      </c>
      <c s="25" r="H15">
        <v>10751465.649409</v>
      </c>
      <c s="25" r="I15">
        <v>9993541.56271829</v>
      </c>
      <c s="25" r="J15">
        <v>10146189.8195607</v>
      </c>
      <c s="25" r="K15">
        <v>10961214.1775</v>
      </c>
      <c s="25" r="L15">
        <v>11119060.1554916</v>
      </c>
      <c s="25" r="M15">
        <v>10721998.530359</v>
      </c>
      <c s="25" r="N15">
        <v>11159587.0670326</v>
      </c>
      <c s="25" r="O15">
        <v>12745488.4679968</v>
      </c>
      <c s="25" r="P15">
        <v>11054584.5735796</v>
      </c>
      <c s="25" r="Q15">
        <v>9227922.06637077</v>
      </c>
      <c s="25" r="R15">
        <v>9170807.20876302</v>
      </c>
      <c s="25" r="S15">
        <v>8581075.14580771</v>
      </c>
      <c s="25" r="T15">
        <v>8674719.57384583</v>
      </c>
      <c s="25" r="U15">
        <v>8384867.41567668</v>
      </c>
      <c s="25" r="V15">
        <v>8205423.24019427</v>
      </c>
      <c s="25" r="W15">
        <v>7889149.0699158</v>
      </c>
      <c s="25" r="X15">
        <v>8634157.7904617</v>
      </c>
      <c s="25" r="Y15">
        <v>8743924.47560788</v>
      </c>
      <c s="25" r="Z15">
        <v>8337353.90371416</v>
      </c>
      <c s="25" r="AA15">
        <v>8512102.10670915</v>
      </c>
      <c s="25" r="AB15">
        <v>8066697.48215024</v>
      </c>
      <c s="25" r="AC15">
        <v>8219344.65540289</v>
      </c>
      <c s="25" r="AD15">
        <v>7633563.88948044</v>
      </c>
      <c s="25" r="AE15">
        <v>7807444.13510154</v>
      </c>
      <c s="25" r="AF15">
        <v>7744759.62165944</v>
      </c>
      <c s="25" r="AG15">
        <v>6044234.01765384</v>
      </c>
      <c s="25" r="AH15">
        <v>6790282.58838258</v>
      </c>
      <c t="s" s="28" r="AI15">
        <v>41</v>
      </c>
    </row>
    <row customHeight="1" s="10" customFormat="1" r="16" ht="12.75">
      <c t="s" s="6" r="A16">
        <v>40</v>
      </c>
      <c t="s" s="6" r="B16">
        <v>5</v>
      </c>
      <c t="s" s="6" r="C16">
        <v>5</v>
      </c>
      <c s="25" r="D16">
        <v>2939339.33333333</v>
      </c>
      <c s="25" r="E16">
        <v>2845429.03333333</v>
      </c>
      <c s="25" r="F16">
        <v>2744780.53666667</v>
      </c>
      <c s="25" r="G16">
        <v>2540300.14333333</v>
      </c>
      <c s="25" r="H16">
        <v>2612828.60666667</v>
      </c>
      <c s="25" r="I16">
        <v>2790568.44</v>
      </c>
      <c s="25" r="J16">
        <v>2665938.33</v>
      </c>
      <c s="25" r="K16">
        <v>3087367.43333333</v>
      </c>
      <c s="25" r="L16">
        <v>2950375.12</v>
      </c>
      <c s="25" r="M16">
        <v>3205630.74333333</v>
      </c>
      <c s="25" r="N16">
        <v>4155928.7</v>
      </c>
      <c s="25" r="O16">
        <v>3330207.79666667</v>
      </c>
      <c s="25" r="P16">
        <v>3825650.95</v>
      </c>
      <c s="25" r="Q16">
        <v>4103614.82666667</v>
      </c>
      <c s="25" r="R16">
        <v>4767406.78333333</v>
      </c>
      <c s="25" r="S16">
        <v>5393846.84666667</v>
      </c>
      <c s="25" r="T16">
        <v>4703473.5</v>
      </c>
      <c s="25" r="U16">
        <v>4788470.28</v>
      </c>
      <c s="25" r="V16">
        <v>5205283.45333333</v>
      </c>
      <c s="25" r="W16">
        <v>5318400.26666667</v>
      </c>
      <c s="25" r="X16">
        <v>4278277.37333333</v>
      </c>
      <c s="25" r="Y16">
        <v>3679585.94666667</v>
      </c>
      <c s="25" r="Z16">
        <v>4226918.52</v>
      </c>
      <c s="25" r="AA16">
        <v>3912929.16666667</v>
      </c>
      <c s="25" r="AB16">
        <v>4129612.59333333</v>
      </c>
      <c s="25" r="AC16">
        <v>4227130.74666667</v>
      </c>
      <c s="25" r="AD16">
        <v>4076821.21</v>
      </c>
      <c s="25" r="AE16">
        <v>4119213.48666667</v>
      </c>
      <c s="25" r="AF16">
        <v>3689030.03333333</v>
      </c>
      <c s="25" r="AG16">
        <v>3468102.07333333</v>
      </c>
      <c s="25" r="AH16">
        <v>3718211.2</v>
      </c>
      <c t="s" s="28" r="AI16">
        <v>42</v>
      </c>
    </row>
    <row customHeight="1" s="10" customFormat="1" r="17" ht="12.75">
      <c t="s" s="6" r="A17">
        <v>40</v>
      </c>
      <c t="s" s="6" r="B17">
        <v>21</v>
      </c>
      <c t="s" s="6" r="C17">
        <v>43</v>
      </c>
      <c s="25" r="D17">
        <v>1313439.01333333</v>
      </c>
      <c s="25" r="E17">
        <v>1182488.26666667</v>
      </c>
      <c s="25" r="F17">
        <v>1009878.24666667</v>
      </c>
      <c s="25" r="G17">
        <v>1416415.29333333</v>
      </c>
      <c s="25" r="H17">
        <v>1835276.22666667</v>
      </c>
      <c s="25" r="I17">
        <v>2023234.4</v>
      </c>
      <c s="25" r="J17">
        <v>2229564.99333333</v>
      </c>
      <c s="25" r="K17">
        <v>2210663.32666667</v>
      </c>
      <c s="25" r="L17">
        <v>1808057.82666667</v>
      </c>
      <c s="25" r="M17">
        <v>2108896.75333333</v>
      </c>
      <c s="25" r="N17">
        <v>2358398.75333333</v>
      </c>
      <c s="25" r="O17">
        <v>1873608.80666667</v>
      </c>
      <c s="25" r="P17">
        <v>1885932.69333333</v>
      </c>
      <c s="25" r="Q17">
        <v>1855009.56666667</v>
      </c>
      <c s="25" r="R17">
        <v>1974316.88666667</v>
      </c>
      <c s="25" r="S17">
        <v>1825674.18</v>
      </c>
      <c s="25" r="T17">
        <v>1762240.18666667</v>
      </c>
      <c s="25" r="U17">
        <v>1743187.30666667</v>
      </c>
      <c s="25" r="V17">
        <v>1951030.03333333</v>
      </c>
      <c s="25" r="W17">
        <v>2393177.82</v>
      </c>
      <c s="25" r="X17">
        <v>1948081.37333333</v>
      </c>
      <c s="25" r="Y17">
        <v>2133166.49333333</v>
      </c>
      <c s="25" r="Z17">
        <v>1696613.6</v>
      </c>
      <c s="25" r="AA17">
        <v>1910656.07333333</v>
      </c>
      <c s="25" r="AB17">
        <v>2163031.12666667</v>
      </c>
      <c s="25" r="AC17">
        <v>2418959.69333333</v>
      </c>
      <c s="25" r="AD17">
        <v>2171877.10666667</v>
      </c>
      <c s="25" r="AE17">
        <v>1992916.12666667</v>
      </c>
      <c s="25" r="AF17">
        <v>1422161.4</v>
      </c>
      <c s="25" r="AG17">
        <v>1226944.98666667</v>
      </c>
      <c s="25" r="AH17">
        <v>1233522.76666667</v>
      </c>
      <c t="s" s="28" r="AI17">
        <v>44</v>
      </c>
    </row>
    <row customHeight="1" s="10" customFormat="1" r="18" ht="12.75">
      <c t="s" s="6" r="A18">
        <v>40</v>
      </c>
      <c t="s" s="6" r="B18">
        <v>21</v>
      </c>
      <c t="s" s="6" r="C18">
        <v>22</v>
      </c>
      <c s="25" r="D18">
        <v>1522617.25</v>
      </c>
      <c s="25" r="E18">
        <v>1605569.35</v>
      </c>
      <c s="25" r="F18">
        <v>1631830.2</v>
      </c>
      <c s="25" r="G18">
        <v>1273907.25</v>
      </c>
      <c s="25" r="H18">
        <v>1498331.45</v>
      </c>
      <c s="25" r="I18">
        <v>1444200.45</v>
      </c>
      <c s="25" r="J18">
        <v>1590354.15</v>
      </c>
      <c s="25" r="K18">
        <v>1702127.35</v>
      </c>
      <c s="25" r="L18">
        <v>1896413.75</v>
      </c>
      <c s="25" r="M18">
        <v>1641412.85</v>
      </c>
      <c s="25" r="N18">
        <v>1544781.7</v>
      </c>
      <c s="25" r="O18">
        <v>1448150.55</v>
      </c>
      <c s="25" r="P18">
        <v>1251889.1</v>
      </c>
      <c s="25" r="Q18">
        <v>1346106.3</v>
      </c>
      <c s="25" r="R18">
        <v>1173838.05</v>
      </c>
      <c s="25" r="S18">
        <v>1559996.9</v>
      </c>
      <c s="25" r="T18">
        <v>1860570.25</v>
      </c>
      <c s="25" r="U18">
        <v>2129250.2</v>
      </c>
      <c s="25" r="V18">
        <v>1888147.8</v>
      </c>
      <c s="25" r="W18">
        <v>1823263.75</v>
      </c>
      <c s="25" r="X18">
        <v>2069486.65</v>
      </c>
      <c s="25" r="Y18">
        <v>2169190.1</v>
      </c>
      <c s="25" r="Z18">
        <v>1947179.85</v>
      </c>
      <c s="25" r="AA18">
        <v>2470202.35</v>
      </c>
      <c s="25" r="AB18">
        <v>2879476.6</v>
      </c>
      <c s="25" r="AC18">
        <v>3027532.2</v>
      </c>
      <c s="25" r="AD18">
        <v>2927975.05</v>
      </c>
      <c s="25" r="AE18">
        <v>3031262.85</v>
      </c>
      <c s="25" r="AF18">
        <v>2851167.55</v>
      </c>
      <c s="25" r="AG18">
        <v>1362418.75</v>
      </c>
      <c s="25" r="AH18">
        <v>1060748.15</v>
      </c>
      <c t="s" s="28" r="AI18">
        <v>45</v>
      </c>
    </row>
    <row customHeight="1" s="10" customFormat="1" r="19" ht="12.75">
      <c t="s" s="6" r="A19">
        <v>40</v>
      </c>
      <c t="s" s="6" r="B19">
        <v>21</v>
      </c>
      <c t="s" s="6" r="C19">
        <v>24</v>
      </c>
      <c s="25" r="D19">
        <v>109472.293333333</v>
      </c>
      <c s="25" r="E19">
        <v>88575.6666666667</v>
      </c>
      <c s="25" r="F19">
        <v>76283.5333333333</v>
      </c>
      <c s="25" r="G19">
        <v>43094.7733333333</v>
      </c>
      <c s="25" r="H19">
        <v>70860.5333333333</v>
      </c>
      <c s="25" r="I19">
        <v>84815.72</v>
      </c>
      <c s="25" r="J19">
        <v>77801.9733333333</v>
      </c>
      <c s="25" r="K19">
        <v>51120.8133333333</v>
      </c>
      <c s="25" r="L19">
        <v>61099.1333333333</v>
      </c>
      <c s="25" r="M19">
        <v>57411.4933333333</v>
      </c>
      <c s="25" r="N19">
        <v>30730.3333333333</v>
      </c>
      <c s="25" r="O19">
        <v>37671.7733333333</v>
      </c>
      <c s="25" r="P19">
        <v>22921.2133333333</v>
      </c>
      <c s="25" r="Q19">
        <v>35719.4933333333</v>
      </c>
      <c s="25" r="R19">
        <v>41576.3333333333</v>
      </c>
      <c s="25" r="S19">
        <v>50180.8266666667</v>
      </c>
      <c s="25" r="T19">
        <v>46710.1066666667</v>
      </c>
      <c s="25" r="U19">
        <v>37454.8533333333</v>
      </c>
      <c s="25" r="V19">
        <v>48300.8533333333</v>
      </c>
      <c s="25" r="W19">
        <v>22921.2133333333</v>
      </c>
      <c s="25" r="X19">
        <v>23138.1333333333</v>
      </c>
      <c s="25" r="Y19">
        <v>25885.7866666667</v>
      </c>
      <c s="25" r="Z19">
        <v>19016.6533333333</v>
      </c>
      <c s="25" r="AA19">
        <v>20390.48</v>
      </c>
      <c s="25" r="AB19">
        <v>23571.9733333333</v>
      </c>
      <c s="25" r="AC19">
        <v>27404.2266666667</v>
      </c>
      <c s="25" r="AD19">
        <v>20462.7866666667</v>
      </c>
      <c s="25" r="AE19">
        <v>11279.84</v>
      </c>
      <c s="25" r="AF19">
        <v>7158.36</v>
      </c>
      <c s="25" r="AG19">
        <v>5929.14666666667</v>
      </c>
      <c s="25" r="AH19">
        <v>9399.86666666667</v>
      </c>
      <c t="s" s="28" r="AI19">
        <v>46</v>
      </c>
    </row>
    <row customHeight="1" s="10" customFormat="1" r="20" ht="12.75">
      <c t="s" s="6" r="A20">
        <v>40</v>
      </c>
      <c t="s" s="6" r="B20">
        <v>21</v>
      </c>
      <c t="s" s="6" r="C20">
        <v>26</v>
      </c>
      <c s="25" r="D20">
        <v>297367.766666667</v>
      </c>
      <c s="25" r="E20">
        <v>271416.504276353</v>
      </c>
      <c s="25" r="F20">
        <v>297478.529147708</v>
      </c>
      <c s="25" r="G20">
        <v>232442.400068801</v>
      </c>
      <c s="25" r="H20">
        <v>332838.546890681</v>
      </c>
      <c s="25" r="I20">
        <v>376535.283347307</v>
      </c>
      <c s="25" r="J20">
        <v>340964.723679634</v>
      </c>
      <c s="25" r="K20">
        <v>416249.433090496</v>
      </c>
      <c s="25" r="L20">
        <v>462135.653667204</v>
      </c>
      <c s="25" r="M20">
        <v>439267.517308628</v>
      </c>
      <c s="25" r="N20">
        <v>338922.084387078</v>
      </c>
      <c s="25" r="O20">
        <v>400970.222729147</v>
      </c>
      <c s="25" r="P20">
        <v>393057.042841106</v>
      </c>
      <c s="25" r="Q20">
        <v>420399.773434711</v>
      </c>
      <c s="25" r="R20">
        <v>419559.236284586</v>
      </c>
      <c s="25" r="S20">
        <v>297770.797647889</v>
      </c>
      <c s="25" r="T20">
        <v>298428.75467249</v>
      </c>
      <c s="25" r="U20">
        <v>249238.411685315</v>
      </c>
      <c s="25" r="V20">
        <v>195887.01610339</v>
      </c>
      <c s="25" r="W20">
        <v>250163.718327564</v>
      </c>
      <c s="25" r="X20">
        <v>428763.368354486</v>
      </c>
      <c s="25" r="Y20">
        <v>237994.243486943</v>
      </c>
      <c s="25" r="Z20">
        <v>381538.790537926</v>
      </c>
      <c s="25" r="AA20">
        <v>240470.334682816</v>
      </c>
      <c s="25" r="AB20">
        <v>169593.556420956</v>
      </c>
      <c s="25" r="AC20">
        <v>275223.623145135</v>
      </c>
      <c s="25" r="AD20">
        <v>321187.649821104</v>
      </c>
      <c s="25" r="AE20">
        <v>237293.958855615</v>
      </c>
      <c s="25" r="AF20">
        <v>145801.878656429</v>
      </c>
      <c s="25" r="AG20">
        <v>144307.113561276</v>
      </c>
      <c s="25" r="AH20">
        <v>136833.288085508</v>
      </c>
      <c t="s" s="28" r="AI20">
        <v>47</v>
      </c>
    </row>
    <row customHeight="1" s="10" customFormat="1" r="21" ht="12.75">
      <c t="s" s="6" r="A21">
        <v>40</v>
      </c>
      <c t="s" s="6" r="B21">
        <v>21</v>
      </c>
      <c t="s" s="6" r="C21">
        <v>48</v>
      </c>
      <c s="25" r="D21">
        <v>190060.346666667</v>
      </c>
      <c s="25" r="E21">
        <v>182267.946666667</v>
      </c>
      <c s="25" r="F21">
        <v>166237.866666667</v>
      </c>
      <c s="25" r="G21">
        <v>174030.266666667</v>
      </c>
      <c s="25" r="H21">
        <v>185533.333333333</v>
      </c>
      <c s="25" r="I21">
        <v>172917.066666667</v>
      </c>
      <c s="25" r="J21">
        <v>169057.973333333</v>
      </c>
      <c s="25" r="K21">
        <v>191173.546666667</v>
      </c>
      <c s="25" r="L21">
        <v>184345.92</v>
      </c>
      <c s="25" r="M21">
        <v>189095.573333333</v>
      </c>
      <c s="25" r="N21">
        <v>194587.36</v>
      </c>
      <c s="25" r="O21">
        <v>174104.48</v>
      </c>
      <c s="25" r="P21">
        <v>177444.08</v>
      </c>
      <c s="25" r="Q21">
        <v>180709.466666667</v>
      </c>
      <c s="25" r="R21">
        <v>188872.933333333</v>
      </c>
      <c s="25" r="S21">
        <v>185607.546666667</v>
      </c>
      <c s="25" r="T21">
        <v>180189.973333333</v>
      </c>
      <c s="25" r="U21">
        <v>190357.2</v>
      </c>
      <c s="25" r="V21">
        <v>199262.8</v>
      </c>
      <c s="25" r="W21">
        <v>201340.773333333</v>
      </c>
      <c s="25" r="X21">
        <v>198298.026666667</v>
      </c>
      <c s="25" r="Y21">
        <v>181674.24</v>
      </c>
      <c s="25" r="Z21">
        <v>179522.053333333</v>
      </c>
      <c s="25" r="AA21">
        <v>166015.226666667</v>
      </c>
      <c s="25" r="AB21">
        <v>168167.413333333</v>
      </c>
      <c s="25" r="AC21">
        <v>167276.853333333</v>
      </c>
      <c s="25" r="AD21">
        <v>162972.48</v>
      </c>
      <c s="25" r="AE21">
        <v>168315.84</v>
      </c>
      <c s="25" r="AF21">
        <v>156219.066666667</v>
      </c>
      <c s="25" r="AG21">
        <v>140485.84</v>
      </c>
      <c s="25" r="AH21">
        <v>156070.64</v>
      </c>
      <c t="s" s="28" r="AI21">
        <v>49</v>
      </c>
    </row>
    <row customHeight="1" s="10" customFormat="1" r="22" ht="12.75">
      <c t="s" s="6" r="A22">
        <v>40</v>
      </c>
      <c t="s" s="6" r="B22">
        <v>21</v>
      </c>
      <c t="s" s="6" r="C22">
        <v>28</v>
      </c>
      <c s="25" r="D22">
        <v>103908.2</v>
      </c>
      <c s="25" r="E22">
        <v>86613.89</v>
      </c>
      <c s="25" r="F22">
        <v>76507.75</v>
      </c>
      <c s="25" r="G22">
        <v>59284.61</v>
      </c>
      <c s="25" r="H22">
        <v>148154.673333333</v>
      </c>
      <c s="25" r="I22">
        <v>254192.51</v>
      </c>
      <c s="25" r="J22">
        <v>254750.1</v>
      </c>
      <c s="25" r="K22">
        <v>274291.6</v>
      </c>
      <c s="25" r="L22">
        <v>255663.613333333</v>
      </c>
      <c s="25" r="M22">
        <v>285178.19</v>
      </c>
      <c s="25" r="N22">
        <v>262933.193726987</v>
      </c>
      <c s="25" r="O22">
        <v>250464.793384144</v>
      </c>
      <c s="25" r="P22">
        <v>250218.616078053</v>
      </c>
      <c s="25" r="Q22">
        <v>237494.816986502</v>
      </c>
      <c s="25" r="R22">
        <v>246656.032764786</v>
      </c>
      <c s="25" r="S22">
        <v>265878.75736218</v>
      </c>
      <c s="25" r="T22">
        <v>281170.07881458</v>
      </c>
      <c s="25" r="U22">
        <v>294449.158246812</v>
      </c>
      <c s="25" r="V22">
        <v>291572.661410325</v>
      </c>
      <c s="25" r="W22">
        <v>209633.308454407</v>
      </c>
      <c s="25" r="X22">
        <v>208723.484650328</v>
      </c>
      <c s="25" r="Y22">
        <v>505713.421979769</v>
      </c>
      <c s="25" r="Z22">
        <v>509530.01121461</v>
      </c>
      <c s="25" r="AA22">
        <v>509362.37518141</v>
      </c>
      <c s="25" r="AB22">
        <v>636148.756660869</v>
      </c>
      <c s="25" r="AC22">
        <v>600307.158512131</v>
      </c>
      <c s="25" r="AD22">
        <v>626524.775587191</v>
      </c>
      <c s="25" r="AE22">
        <v>390003.562250927</v>
      </c>
      <c s="25" r="AF22">
        <v>289475.356033821</v>
      </c>
      <c s="25" r="AG22">
        <v>282776.517169424</v>
      </c>
      <c s="25" r="AH22">
        <v>319263.809707414</v>
      </c>
      <c t="s" s="28" r="AI22">
        <v>50</v>
      </c>
    </row>
    <row customHeight="1" s="10" customFormat="1" r="23" ht="12.75">
      <c t="s" s="6" r="A23">
        <v>40</v>
      </c>
      <c t="s" s="6" r="B23">
        <v>21</v>
      </c>
      <c t="s" s="6" r="C23">
        <v>51</v>
      </c>
      <c s="25" r="D23">
        <v>918733.799318768</v>
      </c>
      <c s="25" r="E23">
        <v>655856.7741346</v>
      </c>
      <c s="25" r="F23">
        <v>646763.13465787</v>
      </c>
      <c s="25" r="G23">
        <v>830811.860077039</v>
      </c>
      <c s="25" r="H23">
        <v>1018754.07407407</v>
      </c>
      <c s="25" r="I23">
        <v>901167.037037037</v>
      </c>
      <c s="25" r="J23">
        <v>740548.148148148</v>
      </c>
      <c s="25" r="K23">
        <v>805238.888888889</v>
      </c>
      <c s="25" r="L23">
        <v>847341.481481482</v>
      </c>
      <c s="25" r="M23">
        <v>838763.703703704</v>
      </c>
      <c s="25" r="N23">
        <v>815961.111111111</v>
      </c>
      <c s="25" r="O23">
        <v>768711.851851852</v>
      </c>
      <c s="25" r="P23">
        <v>804595.555555556</v>
      </c>
      <c s="25" r="Q23">
        <v>762707.407407407</v>
      </c>
      <c s="25" r="R23">
        <v>764422.962962963</v>
      </c>
      <c s="25" r="S23">
        <v>771070.740740741</v>
      </c>
      <c s="25" r="T23">
        <v>890230.37037037</v>
      </c>
      <c s="25" r="U23">
        <v>897450</v>
      </c>
      <c s="25" r="V23">
        <v>894090.37037037</v>
      </c>
      <c s="25" r="W23">
        <v>961711.851851852</v>
      </c>
      <c s="25" r="X23">
        <v>836762.222222222</v>
      </c>
      <c s="25" r="Y23">
        <v>933619.62962963</v>
      </c>
      <c s="25" r="Z23">
        <v>966930</v>
      </c>
      <c s="25" r="AA23">
        <v>949774.444444444</v>
      </c>
      <c s="25" r="AB23">
        <v>867642.222222222</v>
      </c>
      <c s="25" r="AC23">
        <v>526818.518518519</v>
      </c>
      <c s="25" r="AD23">
        <v>873503.703703704</v>
      </c>
      <c s="25" r="AE23">
        <v>913962.222222222</v>
      </c>
      <c s="25" r="AF23">
        <v>893232.592592593</v>
      </c>
      <c s="25" r="AG23">
        <v>828970.740740741</v>
      </c>
      <c s="25" r="AH23">
        <v>341824.444444444</v>
      </c>
      <c t="s" s="28" r="AI23">
        <v>52</v>
      </c>
    </row>
    <row customHeight="1" s="10" customFormat="1" r="24" ht="12.75">
      <c t="s" s="6" r="A24">
        <v>40</v>
      </c>
      <c t="s" s="6" r="B24">
        <v>21</v>
      </c>
      <c t="s" s="6" r="C24">
        <v>30</v>
      </c>
      <c s="25" r="D24">
        <v>2577281.37333333</v>
      </c>
      <c s="25" r="E24">
        <v>1355223.87</v>
      </c>
      <c s="25" r="F24">
        <v>1388397.26666667</v>
      </c>
      <c s="25" r="G24">
        <v>1330560.51333333</v>
      </c>
      <c s="25" r="H24">
        <v>1816499.55666667</v>
      </c>
      <c s="25" r="I24">
        <v>1688218.58333333</v>
      </c>
      <c s="25" r="J24">
        <v>1877330.58333333</v>
      </c>
      <c s="25" r="K24">
        <v>1398089.25666667</v>
      </c>
      <c s="25" r="L24">
        <v>1416291.28666667</v>
      </c>
      <c s="25" r="M24">
        <v>1429765.51666667</v>
      </c>
      <c s="25" r="N24">
        <v>1413297.01333333</v>
      </c>
      <c s="25" r="O24">
        <v>1226706.50666667</v>
      </c>
      <c s="25" r="P24">
        <v>1442924.56</v>
      </c>
      <c s="25" r="Q24">
        <v>1342301.21666667</v>
      </c>
      <c s="25" r="R24">
        <v>1219378.41666667</v>
      </c>
      <c s="25" r="S24">
        <v>880158.766666667</v>
      </c>
      <c s="25" r="T24">
        <v>886620.093333333</v>
      </c>
      <c s="25" r="U24">
        <v>1195109.04333333</v>
      </c>
      <c s="25" r="V24">
        <v>996620.24</v>
      </c>
      <c s="25" r="W24">
        <v>844069.893333333</v>
      </c>
      <c s="25" r="X24">
        <v>924678.883333333</v>
      </c>
      <c s="25" r="Y24">
        <v>604606.823333333</v>
      </c>
      <c s="25" r="Z24">
        <v>339692.43</v>
      </c>
      <c s="25" r="AA24">
        <v>1036176.16666667</v>
      </c>
      <c s="25" r="AB24">
        <v>1211577.54666667</v>
      </c>
      <c s="25" r="AC24">
        <v>1191720.78666667</v>
      </c>
      <c s="25" r="AD24">
        <v>557722.806666667</v>
      </c>
      <c s="25" r="AE24">
        <v>807981.02</v>
      </c>
      <c s="25" r="AF24">
        <v>1022465.54666667</v>
      </c>
      <c s="25" r="AG24">
        <v>822322.013333333</v>
      </c>
      <c s="25" r="AH24">
        <v>828783.34</v>
      </c>
      <c t="s" s="28" r="AI24">
        <v>53</v>
      </c>
    </row>
    <row customHeight="1" s="10" customFormat="1" r="25" ht="12.75">
      <c t="s" s="6" r="A25">
        <v>54</v>
      </c>
      <c t="s" s="6" r="B25">
        <v>3</v>
      </c>
      <c t="s" s="6" r="C25">
        <v>3</v>
      </c>
      <c s="25" r="D25">
        <v>94571.4000598743</v>
      </c>
      <c s="25" r="E25">
        <v>55196.8139634041</v>
      </c>
      <c s="25" r="F25">
        <v>97726.4109007448</v>
      </c>
      <c s="25" r="G25">
        <v>95460.9864738594</v>
      </c>
      <c s="25" r="H25">
        <v>128952.608612822</v>
      </c>
      <c s="25" r="I25">
        <v>140696.627990311</v>
      </c>
      <c s="25" r="J25">
        <v>133702.316045396</v>
      </c>
      <c s="25" r="K25">
        <v>177996.933711932</v>
      </c>
      <c s="25" r="L25">
        <v>152892.199109144</v>
      </c>
      <c s="25" r="M25">
        <v>96925.6833377181</v>
      </c>
      <c s="25" r="N25">
        <v>113730.353758151</v>
      </c>
      <c s="25" r="O25">
        <v>60596.1481470162</v>
      </c>
      <c s="25" r="P25">
        <v>84090.8328531354</v>
      </c>
      <c s="25" r="Q25">
        <v>133838.013650354</v>
      </c>
      <c s="25" r="R25">
        <v>113016.110798733</v>
      </c>
      <c s="25" r="S25">
        <v>88733.8575693762</v>
      </c>
      <c s="25" r="T25">
        <v>113609.077361673</v>
      </c>
      <c s="25" r="U25">
        <v>47386.9797203399</v>
      </c>
      <c s="25" r="V25">
        <v>47785.9701867024</v>
      </c>
      <c s="25" r="W25">
        <v>37526.1768678575</v>
      </c>
      <c s="25" r="X25">
        <v>22794.0987091341</v>
      </c>
      <c s="25" r="Y25">
        <v>33938.9963048649</v>
      </c>
      <c s="25" r="Z25">
        <v>22098.0897554378</v>
      </c>
      <c s="25" r="AA25">
        <v>32559.3534292919</v>
      </c>
      <c s="25" r="AB25">
        <v>22041.9845641921</v>
      </c>
      <c s="25" r="AC25">
        <v>22961.1950475298</v>
      </c>
      <c s="25" r="AD25">
        <v>5686.7408294911</v>
      </c>
      <c s="25" r="AE25">
        <v>19589.5993263489</v>
      </c>
      <c s="25" r="AF25">
        <v>18762.4863169031</v>
      </c>
      <c s="25" r="AG25">
        <v>24408.3787682231</v>
      </c>
      <c s="25" r="AH25">
        <v>23359.581243026</v>
      </c>
      <c t="s" s="28" r="AI25">
        <v>55</v>
      </c>
    </row>
    <row customHeight="1" s="10" customFormat="1" r="26" ht="12.75">
      <c t="s" s="6" r="A26">
        <v>54</v>
      </c>
      <c t="s" s="6" r="B26">
        <v>5</v>
      </c>
      <c t="s" s="6" r="C26">
        <v>5</v>
      </c>
      <c s="25" r="D26">
        <v>2949101.76</v>
      </c>
      <c s="25" r="E26">
        <v>2759105.83666667</v>
      </c>
      <c s="25" r="F26">
        <v>2617922.04666667</v>
      </c>
      <c s="25" r="G26">
        <v>2577758.15</v>
      </c>
      <c s="25" r="H26">
        <v>2822826.89333333</v>
      </c>
      <c s="25" r="I26">
        <v>2679202.49666667</v>
      </c>
      <c s="25" r="J26">
        <v>2840866.16</v>
      </c>
      <c s="25" r="K26">
        <v>3055268.15</v>
      </c>
      <c s="25" r="L26">
        <v>3219531.59</v>
      </c>
      <c s="25" r="M26">
        <v>3399871.2</v>
      </c>
      <c s="25" r="N26">
        <v>2844633.18333333</v>
      </c>
      <c s="25" r="O26">
        <v>2993775.47333333</v>
      </c>
      <c s="25" r="P26">
        <v>3438390.34</v>
      </c>
      <c s="25" r="Q26">
        <v>3627219.01666667</v>
      </c>
      <c s="25" r="R26">
        <v>3576815.18333333</v>
      </c>
      <c s="25" r="S26">
        <v>3751371.61666667</v>
      </c>
      <c s="25" r="T26">
        <v>4190521.64666667</v>
      </c>
      <c s="25" r="U26">
        <v>4086742.80666667</v>
      </c>
      <c s="25" r="V26">
        <v>3497283.24</v>
      </c>
      <c s="25" r="W26">
        <v>3806868.89</v>
      </c>
      <c s="25" r="X26">
        <v>4366722.83666667</v>
      </c>
      <c s="25" r="Y26">
        <v>3865284.28</v>
      </c>
      <c s="25" r="Z26">
        <v>4144627.63</v>
      </c>
      <c s="25" r="AA26">
        <v>4689360.42666667</v>
      </c>
      <c s="25" r="AB26">
        <v>4522868.60666667</v>
      </c>
      <c s="25" r="AC26">
        <v>4716949.89333333</v>
      </c>
      <c s="25" r="AD26">
        <v>3937494.40333333</v>
      </c>
      <c s="25" r="AE26">
        <v>4453523.54333333</v>
      </c>
      <c s="25" r="AF26">
        <v>4386459.91666667</v>
      </c>
      <c s="25" r="AG26">
        <v>4634765.11666667</v>
      </c>
      <c s="25" r="AH26">
        <v>4794518.74</v>
      </c>
      <c t="s" s="28" r="AI26">
        <v>56</v>
      </c>
    </row>
    <row customHeight="1" s="10" customFormat="1" r="27" ht="12.75">
      <c t="s" s="6" r="A27">
        <v>54</v>
      </c>
      <c t="s" s="6" r="B27">
        <v>21</v>
      </c>
      <c t="s" s="6" r="C27">
        <v>22</v>
      </c>
      <c s="25" r="D27">
        <v>3144572.2</v>
      </c>
      <c s="25" r="E27">
        <v>2374083.25</v>
      </c>
      <c s="25" r="F27">
        <v>2145489.5</v>
      </c>
      <c s="25" r="G27">
        <v>2299177.65</v>
      </c>
      <c s="25" r="H27">
        <v>2704136.05</v>
      </c>
      <c s="25" r="I27">
        <v>2445038.75</v>
      </c>
      <c s="25" r="J27">
        <v>3084881.8</v>
      </c>
      <c s="25" r="K27">
        <v>3231181.8</v>
      </c>
      <c s="25" r="L27">
        <v>3400670.35</v>
      </c>
      <c s="25" r="M27">
        <v>2977278.15</v>
      </c>
      <c s="25" r="N27">
        <v>2585852.5</v>
      </c>
      <c s="25" r="O27">
        <v>2265309.2</v>
      </c>
      <c s="25" r="P27">
        <v>2368743.3</v>
      </c>
      <c s="25" r="Q27">
        <v>2253385.75</v>
      </c>
      <c s="25" r="R27">
        <v>2329096</v>
      </c>
      <c s="25" r="S27">
        <v>2199327.9</v>
      </c>
      <c s="25" r="T27">
        <v>2458644.65</v>
      </c>
      <c s="25" r="U27">
        <v>2221711.8</v>
      </c>
      <c s="25" r="V27">
        <v>2139271.75</v>
      </c>
      <c s="25" r="W27">
        <v>2109719.15</v>
      </c>
      <c s="25" r="X27">
        <v>2419875.15</v>
      </c>
      <c s="25" r="Y27">
        <v>2210080.95</v>
      </c>
      <c s="25" r="Z27">
        <v>2080971.2</v>
      </c>
      <c s="25" r="AA27">
        <v>2191939.75</v>
      </c>
      <c s="25" r="AB27">
        <v>2386811.35</v>
      </c>
      <c s="25" r="AC27">
        <v>2296544.25</v>
      </c>
      <c s="25" r="AD27">
        <v>1927721.95</v>
      </c>
      <c s="25" r="AE27">
        <v>1857059.05</v>
      </c>
      <c s="25" r="AF27">
        <v>1711197.95</v>
      </c>
      <c s="25" r="AG27">
        <v>1323868.7</v>
      </c>
      <c s="25" r="AH27">
        <v>1409966.25</v>
      </c>
      <c t="s" s="28" r="AI27">
        <v>57</v>
      </c>
    </row>
    <row customHeight="1" s="10" customFormat="1" r="28" ht="12.75">
      <c t="s" s="6" r="A28">
        <v>54</v>
      </c>
      <c t="s" s="6" r="B28">
        <v>21</v>
      </c>
      <c t="s" s="6" r="C28">
        <v>24</v>
      </c>
      <c s="25" r="D28">
        <v>575199.533333333</v>
      </c>
      <c s="25" r="E28">
        <v>376790.04</v>
      </c>
      <c s="25" r="F28">
        <v>429718.52</v>
      </c>
      <c s="25" r="G28">
        <v>484671.586666667</v>
      </c>
      <c s="25" r="H28">
        <v>1320319.73333333</v>
      </c>
      <c s="25" r="I28">
        <v>1480406.69333333</v>
      </c>
      <c s="25" r="J28">
        <v>1014317.92</v>
      </c>
      <c s="25" r="K28">
        <v>894361.16</v>
      </c>
      <c s="25" r="L28">
        <v>1078020.09333333</v>
      </c>
      <c s="25" r="M28">
        <v>931237.56</v>
      </c>
      <c s="25" r="N28">
        <v>475488.64</v>
      </c>
      <c s="25" r="O28">
        <v>542010.773333333</v>
      </c>
      <c s="25" r="P28">
        <v>526175.613333333</v>
      </c>
      <c s="25" r="Q28">
        <v>610412.88</v>
      </c>
      <c s="25" r="R28">
        <v>515112.693333333</v>
      </c>
      <c s="25" r="S28">
        <v>500217.52</v>
      </c>
      <c s="25" r="T28">
        <v>632972.56</v>
      </c>
      <c s="25" r="U28">
        <v>648952.333333333</v>
      </c>
      <c s="25" r="V28">
        <v>841577.293333333</v>
      </c>
      <c s="25" r="W28">
        <v>634780.226666667</v>
      </c>
      <c s="25" r="X28">
        <v>673030.453333333</v>
      </c>
      <c s="25" r="Y28">
        <v>689154.84</v>
      </c>
      <c s="25" r="Z28">
        <v>383369.946666667</v>
      </c>
      <c s="25" r="AA28">
        <v>516920.36</v>
      </c>
      <c s="25" r="AB28">
        <v>596096.16</v>
      </c>
      <c s="25" r="AC28">
        <v>584527.093333333</v>
      </c>
      <c s="25" r="AD28">
        <v>467101.066666667</v>
      </c>
      <c s="25" r="AE28">
        <v>303326.466666667</v>
      </c>
      <c s="25" r="AF28">
        <v>142588.746666667</v>
      </c>
      <c s="25" r="AG28">
        <v>117498.333333333</v>
      </c>
      <c s="25" r="AH28">
        <v>136008.84</v>
      </c>
      <c t="s" s="28" r="AI28">
        <v>58</v>
      </c>
    </row>
    <row customHeight="1" s="10" customFormat="1" r="29" ht="12.75">
      <c t="s" s="6" r="A29">
        <v>54</v>
      </c>
      <c t="s" s="6" r="B29">
        <v>21</v>
      </c>
      <c t="s" s="6" r="C29">
        <v>26</v>
      </c>
      <c s="25" r="D29">
        <v>298615.9</v>
      </c>
      <c s="25" r="E29">
        <v>275785.130466132</v>
      </c>
      <c s="25" r="F29">
        <v>259218.827242242</v>
      </c>
      <c s="25" r="G29">
        <v>308219.868831177</v>
      </c>
      <c s="25" r="H29">
        <v>343844.043397248</v>
      </c>
      <c s="25" r="I29">
        <v>356691.444690807</v>
      </c>
      <c s="25" r="J29">
        <v>303467.962667473</v>
      </c>
      <c s="25" r="K29">
        <v>371082.340170726</v>
      </c>
      <c s="25" r="L29">
        <v>354172.872260557</v>
      </c>
      <c s="25" r="M29">
        <v>413935.98598156</v>
      </c>
      <c s="25" r="N29">
        <v>420335.641507811</v>
      </c>
      <c s="25" r="O29">
        <v>458936.570145426</v>
      </c>
      <c s="25" r="P29">
        <v>480901.460404264</v>
      </c>
      <c s="25" r="Q29">
        <v>472864.171511019</v>
      </c>
      <c s="25" r="R29">
        <v>483497.419036846</v>
      </c>
      <c s="25" r="S29">
        <v>569055.076040786</v>
      </c>
      <c s="25" r="T29">
        <v>630867.549013354</v>
      </c>
      <c s="25" r="U29">
        <v>680607.792709675</v>
      </c>
      <c s="25" r="V29">
        <v>519437.039839046</v>
      </c>
      <c s="25" r="W29">
        <v>579395.371538733</v>
      </c>
      <c s="25" r="X29">
        <v>692435.71426776</v>
      </c>
      <c s="25" r="Y29">
        <v>629189.493448857</v>
      </c>
      <c s="25" r="Z29">
        <v>605317.581658196</v>
      </c>
      <c s="25" r="AA29">
        <v>752551.943530814</v>
      </c>
      <c s="25" r="AB29">
        <v>794779.057468899</v>
      </c>
      <c s="25" r="AC29">
        <v>763264.426712747</v>
      </c>
      <c s="25" r="AD29">
        <v>609365.903790903</v>
      </c>
      <c s="25" r="AE29">
        <v>696249.124946699</v>
      </c>
      <c s="25" r="AF29">
        <v>740220.131495797</v>
      </c>
      <c s="25" r="AG29">
        <v>838750.064017998</v>
      </c>
      <c s="25" r="AH29">
        <v>826355.970104017</v>
      </c>
      <c t="s" s="28" r="AI29">
        <v>59</v>
      </c>
    </row>
    <row customHeight="1" s="10" customFormat="1" r="30" ht="12.75">
      <c t="s" s="6" r="A30">
        <v>60</v>
      </c>
      <c t="s" s="6" r="B30">
        <v>3</v>
      </c>
      <c t="s" s="6" r="C30">
        <v>3</v>
      </c>
      <c s="25" r="D30">
        <v>0</v>
      </c>
      <c s="25" r="E30">
        <v>0</v>
      </c>
      <c s="25" r="F30">
        <v>0</v>
      </c>
      <c s="25" r="G30">
        <v>0</v>
      </c>
      <c s="25" r="H30">
        <v>0</v>
      </c>
      <c s="25" r="I30">
        <v>0</v>
      </c>
      <c s="25" r="J30">
        <v>0</v>
      </c>
      <c s="25" r="K30">
        <v>0</v>
      </c>
      <c s="25" r="L30">
        <v>0</v>
      </c>
      <c s="25" r="M30">
        <v>0</v>
      </c>
      <c s="25" r="N30">
        <v>0</v>
      </c>
      <c s="25" r="O30">
        <v>0</v>
      </c>
      <c s="25" r="P30">
        <v>0</v>
      </c>
      <c s="25" r="Q30">
        <v>0</v>
      </c>
      <c s="25" r="R30">
        <v>0</v>
      </c>
      <c s="25" r="S30">
        <v>0</v>
      </c>
      <c s="25" r="T30">
        <v>0</v>
      </c>
      <c s="25" r="U30">
        <v>0</v>
      </c>
      <c s="25" r="V30">
        <v>0</v>
      </c>
      <c s="25" r="W30">
        <v>0</v>
      </c>
      <c s="25" r="X30">
        <v>0</v>
      </c>
      <c s="25" r="Y30">
        <v>0</v>
      </c>
      <c s="25" r="Z30">
        <v>0</v>
      </c>
      <c s="25" r="AA30">
        <v>0</v>
      </c>
      <c s="25" r="AB30">
        <v>0</v>
      </c>
      <c s="25" r="AC30">
        <v>0</v>
      </c>
      <c s="25" r="AD30">
        <v>0</v>
      </c>
      <c s="25" r="AE30">
        <v>0</v>
      </c>
      <c s="25" r="AF30">
        <v>0</v>
      </c>
      <c s="25" r="AG30">
        <v>0</v>
      </c>
      <c s="25" r="AH30">
        <v>0</v>
      </c>
      <c t="s" s="28" r="AI30">
        <v>61</v>
      </c>
    </row>
    <row customHeight="1" s="10" customFormat="1" r="31" ht="12.75">
      <c t="s" s="6" r="A31">
        <v>60</v>
      </c>
      <c t="s" s="6" r="B31">
        <v>5</v>
      </c>
      <c t="s" s="6" r="C31">
        <v>5</v>
      </c>
      <c s="25" r="D31">
        <v>444614.866666667</v>
      </c>
      <c s="25" r="E31">
        <v>581448.01</v>
      </c>
      <c s="25" r="F31">
        <v>595614.14</v>
      </c>
      <c s="25" r="G31">
        <v>393839.636666667</v>
      </c>
      <c s="25" r="H31">
        <v>360148.653333333</v>
      </c>
      <c s="25" r="I31">
        <v>244007.61</v>
      </c>
      <c s="25" r="J31">
        <v>268201.45</v>
      </c>
      <c s="25" r="K31">
        <v>350280.113333333</v>
      </c>
      <c s="25" r="L31">
        <v>454960.916666667</v>
      </c>
      <c s="25" r="M31">
        <v>323115.1</v>
      </c>
      <c s="25" r="N31">
        <v>384077.21</v>
      </c>
      <c s="25" r="O31">
        <v>367046.02</v>
      </c>
      <c s="25" r="P31">
        <v>355904.12</v>
      </c>
      <c s="25" r="Q31">
        <v>321629.513333333</v>
      </c>
      <c s="25" r="R31">
        <v>352826.833333333</v>
      </c>
      <c s="25" r="S31">
        <v>348370.073333333</v>
      </c>
      <c s="25" r="T31">
        <v>435011.61</v>
      </c>
      <c s="25" r="U31">
        <v>418033.476666667</v>
      </c>
      <c s="25" r="V31">
        <v>389064.536666667</v>
      </c>
      <c s="25" r="W31">
        <v>452361.14</v>
      </c>
      <c s="25" r="X31">
        <v>450557.213333333</v>
      </c>
      <c s="25" r="Y31">
        <v>429918.17</v>
      </c>
      <c s="25" r="Z31">
        <v>446047.396666667</v>
      </c>
      <c s="25" r="AA31">
        <v>395219.11</v>
      </c>
      <c s="25" r="AB31">
        <v>318233.886666667</v>
      </c>
      <c s="25" r="AC31">
        <v>282685.92</v>
      </c>
      <c s="25" r="AD31">
        <v>306508.363333333</v>
      </c>
      <c s="25" r="AE31">
        <v>388427.856666667</v>
      </c>
      <c s="25" r="AF31">
        <v>473424.636666667</v>
      </c>
      <c s="25" r="AG31">
        <v>492684.206666667</v>
      </c>
      <c s="25" r="AH31">
        <v>557572.51</v>
      </c>
      <c t="s" s="28" r="AI31">
        <v>62</v>
      </c>
    </row>
    <row customHeight="1" s="10" customFormat="1" r="32" ht="12.75">
      <c t="s" s="6" r="A32">
        <v>60</v>
      </c>
      <c t="s" s="6" r="B32">
        <v>21</v>
      </c>
      <c t="s" s="6" r="C32">
        <v>63</v>
      </c>
      <c s="25" r="D32">
        <v>76109</v>
      </c>
      <c s="25" r="E32">
        <v>64692.65</v>
      </c>
      <c s="25" r="F32">
        <v>62755.33</v>
      </c>
      <c s="25" r="G32">
        <v>56735.8</v>
      </c>
      <c s="25" r="H32">
        <v>44489.17</v>
      </c>
      <c s="25" r="I32">
        <v>45872.97</v>
      </c>
      <c s="25" r="J32">
        <v>54037.39</v>
      </c>
      <c s="25" r="K32">
        <v>25946.25</v>
      </c>
      <c s="25" r="L32">
        <v>25946.25</v>
      </c>
      <c s="25" r="M32">
        <v>26292.2</v>
      </c>
      <c s="25" r="N32">
        <v>24285.69</v>
      </c>
      <c s="25" r="O32">
        <v>40545.34</v>
      </c>
      <c s="25" r="P32">
        <v>35286.9</v>
      </c>
      <c s="25" r="Q32">
        <v>36739.89</v>
      </c>
      <c s="25" r="R32">
        <v>35356.09</v>
      </c>
      <c s="25" r="S32">
        <v>29820.89</v>
      </c>
      <c s="25" r="T32">
        <v>27745.19</v>
      </c>
      <c s="25" r="U32">
        <v>17574.26</v>
      </c>
      <c s="25" r="V32">
        <v>31619.83</v>
      </c>
      <c s="25" r="W32">
        <v>37155.03</v>
      </c>
      <c s="25" r="X32">
        <v>33903.1</v>
      </c>
      <c s="25" r="Y32">
        <v>57566.08</v>
      </c>
      <c s="25" r="Z32">
        <v>46634.06</v>
      </c>
      <c s="25" r="AA32">
        <v>40752.91</v>
      </c>
      <c s="25" r="AB32">
        <v>48294.62</v>
      </c>
      <c s="25" r="AC32">
        <v>77907.94</v>
      </c>
      <c s="25" r="AD32">
        <v>21241.33</v>
      </c>
      <c s="25" r="AE32">
        <v>68705.67</v>
      </c>
      <c s="25" r="AF32">
        <v>62755.33</v>
      </c>
      <c s="25" r="AG32">
        <v>74725.2</v>
      </c>
      <c s="25" r="AH32">
        <v>31412.26</v>
      </c>
      <c t="s" s="28" r="AI32">
        <v>64</v>
      </c>
    </row>
    <row customHeight="1" s="10" customFormat="1" r="33" ht="12.75">
      <c t="s" s="6" r="A33">
        <v>60</v>
      </c>
      <c t="s" s="6" r="B33">
        <v>21</v>
      </c>
      <c t="s" s="6" r="C33">
        <v>22</v>
      </c>
      <c s="25" r="D33">
        <v>4780279.35</v>
      </c>
      <c s="25" r="E33">
        <v>5229859.25</v>
      </c>
      <c s="25" r="F33">
        <v>4789788.85</v>
      </c>
      <c s="25" r="G33">
        <v>5746371.4</v>
      </c>
      <c s="25" r="H33">
        <v>5576297.65</v>
      </c>
      <c s="25" r="I33">
        <v>6095150.6</v>
      </c>
      <c s="25" r="J33">
        <v>6508448.1</v>
      </c>
      <c s="25" r="K33">
        <v>7015085</v>
      </c>
      <c s="25" r="L33">
        <v>8188191.55</v>
      </c>
      <c s="25" r="M33">
        <v>6825333.9</v>
      </c>
      <c s="25" r="N33">
        <v>7136879.75</v>
      </c>
      <c s="25" r="O33">
        <v>7381054.45</v>
      </c>
      <c s="25" r="P33">
        <v>7228170.95</v>
      </c>
      <c s="25" r="Q33">
        <v>7349307.35</v>
      </c>
      <c s="25" r="R33">
        <v>7874012.3</v>
      </c>
      <c s="25" r="S33">
        <v>7847897.75</v>
      </c>
      <c s="25" r="T33">
        <v>9127730.15</v>
      </c>
      <c s="25" r="U33">
        <v>9490773.6</v>
      </c>
      <c s="25" r="V33">
        <v>9732973.25</v>
      </c>
      <c s="25" r="W33">
        <v>9892586.55</v>
      </c>
      <c s="25" r="X33">
        <v>10584146.65</v>
      </c>
      <c s="25" r="Y33">
        <v>10489563.7</v>
      </c>
      <c s="25" r="Z33">
        <v>10622477.25</v>
      </c>
      <c s="25" r="AA33">
        <v>10812228.35</v>
      </c>
      <c s="25" r="AB33">
        <v>12368055.7</v>
      </c>
      <c s="25" r="AC33">
        <v>12112250.15</v>
      </c>
      <c s="25" r="AD33">
        <v>13374746</v>
      </c>
      <c s="25" r="AE33">
        <v>12747119</v>
      </c>
      <c s="25" r="AF33">
        <v>11779271.35</v>
      </c>
      <c s="25" r="AG33">
        <v>10905202</v>
      </c>
      <c s="25" r="AH33">
        <v>11187268.4</v>
      </c>
      <c t="s" s="28" r="AI33">
        <v>65</v>
      </c>
    </row>
    <row customHeight="1" s="10" customFormat="1" r="34" ht="12.75">
      <c t="s" s="6" r="A34">
        <v>60</v>
      </c>
      <c t="s" s="6" r="B34">
        <v>21</v>
      </c>
      <c t="s" s="6" r="C34">
        <v>66</v>
      </c>
      <c s="25" r="D34">
        <v>4903476.30726084</v>
      </c>
      <c s="25" r="E34">
        <v>4486023.24704865</v>
      </c>
      <c s="25" r="F34">
        <v>4413590.7054198</v>
      </c>
      <c s="25" r="G34">
        <v>4338125.74948797</v>
      </c>
      <c s="25" r="H34">
        <v>4160340.76937955</v>
      </c>
      <c s="25" r="I34">
        <v>4393207.12308162</v>
      </c>
      <c s="25" r="J34">
        <v>5273870.56199624</v>
      </c>
      <c s="25" r="K34">
        <v>5759246.543625</v>
      </c>
      <c s="25" r="L34">
        <v>6260633.06653898</v>
      </c>
      <c s="25" r="M34">
        <v>6282069.26029679</v>
      </c>
      <c s="25" r="N34">
        <v>6297369.28169734</v>
      </c>
      <c s="25" r="O34">
        <v>4745625.37644585</v>
      </c>
      <c s="25" r="P34">
        <v>4685182.54879255</v>
      </c>
      <c s="25" r="Q34">
        <v>4780268.59520428</v>
      </c>
      <c s="25" r="R34">
        <v>4821068.58155164</v>
      </c>
      <c s="25" r="S34">
        <v>4256115.7160309</v>
      </c>
      <c s="25" r="T34">
        <v>3698780.02297724</v>
      </c>
      <c s="25" r="U34">
        <v>3780293.10244681</v>
      </c>
      <c s="25" r="V34">
        <v>4096067.6842517</v>
      </c>
      <c s="25" r="W34">
        <v>3743293.25245755</v>
      </c>
      <c s="25" r="X34">
        <v>3996054.67977882</v>
      </c>
      <c s="25" r="Y34">
        <v>4011223.20065564</v>
      </c>
      <c s="25" r="Z34">
        <v>4000803.70267016</v>
      </c>
      <c s="25" r="AA34">
        <v>4606056.03803088</v>
      </c>
      <c s="25" r="AB34">
        <v>6733476.53147469</v>
      </c>
      <c s="25" r="AC34">
        <v>7573628.29761014</v>
      </c>
      <c s="25" r="AD34">
        <v>7559381.22893611</v>
      </c>
      <c s="25" r="AE34">
        <v>7645785.09318306</v>
      </c>
      <c s="25" r="AF34">
        <v>6639346.64491197</v>
      </c>
      <c s="25" r="AG34">
        <v>6306844.16157936</v>
      </c>
      <c s="25" r="AH34">
        <v>5106900.75072076</v>
      </c>
      <c t="s" s="28" r="AI34">
        <v>67</v>
      </c>
    </row>
    <row customHeight="1" s="10" customFormat="1" r="35" ht="12.75">
      <c t="s" s="6" r="A35">
        <v>60</v>
      </c>
      <c t="s" s="6" r="B35">
        <v>21</v>
      </c>
      <c t="s" s="6" r="C35">
        <v>26</v>
      </c>
      <c s="25" r="D35">
        <v>11295.6066666667</v>
      </c>
      <c s="25" r="E35">
        <v>23652.9903703697</v>
      </c>
      <c s="25" r="F35">
        <v>18569.0409899491</v>
      </c>
      <c s="25" r="G35">
        <v>22060.217057468</v>
      </c>
      <c s="25" r="H35">
        <v>33451.735144253</v>
      </c>
      <c s="25" r="I35">
        <v>24322.6987921356</v>
      </c>
      <c s="25" r="J35">
        <v>13476.373342141</v>
      </c>
      <c s="25" r="K35">
        <v>19678.6089484476</v>
      </c>
      <c s="25" r="L35">
        <v>23478.314522209</v>
      </c>
      <c s="25" r="M35">
        <v>22204.1817805159</v>
      </c>
      <c s="25" r="N35">
        <v>15136.5680033192</v>
      </c>
      <c s="25" r="O35">
        <v>24095.5708379161</v>
      </c>
      <c s="25" r="P35">
        <v>24421.994102665</v>
      </c>
      <c s="25" r="Q35">
        <v>26014.3753213485</v>
      </c>
      <c s="25" r="R35">
        <v>43415.5855566565</v>
      </c>
      <c s="25" r="S35">
        <v>15331.0205570073</v>
      </c>
      <c s="25" r="T35">
        <v>13454.5211874886</v>
      </c>
      <c s="25" r="U35">
        <v>11340.3477316818</v>
      </c>
      <c s="25" r="V35">
        <v>8411.17912657686</v>
      </c>
      <c s="25" r="W35">
        <v>3302.28569647842</v>
      </c>
      <c s="25" r="X35">
        <v>8344.84987066102</v>
      </c>
      <c s="25" r="Y35">
        <v>1931.36689740713</v>
      </c>
      <c s="25" r="Z35">
        <v>4359.73152753099</v>
      </c>
      <c s="25" r="AA35">
        <v>12082.6845191573</v>
      </c>
      <c s="25" r="AB35">
        <v>10961.6106977922</v>
      </c>
      <c s="25" r="AC35">
        <v>16068.7247728999</v>
      </c>
      <c s="25" r="AD35">
        <v>17252.0804732298</v>
      </c>
      <c s="25" r="AE35">
        <v>15009.9328304996</v>
      </c>
      <c s="25" r="AF35">
        <v>30767.2482085758</v>
      </c>
      <c s="25" r="AG35">
        <v>19930.2012687131</v>
      </c>
      <c s="25" r="AH35">
        <v>17750.3355049476</v>
      </c>
      <c t="s" s="28" r="AI35">
        <v>68</v>
      </c>
    </row>
    <row customHeight="1" s="10" customFormat="1" r="36" ht="12.75">
      <c t="s" s="6" r="A36">
        <v>60</v>
      </c>
      <c t="s" s="6" r="B36">
        <v>21</v>
      </c>
      <c t="s" s="6" r="C36">
        <v>48</v>
      </c>
      <c s="25" r="D36">
        <v>238447.44</v>
      </c>
      <c s="25" r="E36">
        <v>228725.493333333</v>
      </c>
      <c s="25" r="F36">
        <v>208539.466666667</v>
      </c>
      <c s="25" r="G36">
        <v>218335.626666667</v>
      </c>
      <c s="25" r="H36">
        <v>232807.226666667</v>
      </c>
      <c s="25" r="I36">
        <v>216999.786666667</v>
      </c>
      <c s="25" r="J36">
        <v>212175.92</v>
      </c>
      <c s="25" r="K36">
        <v>239857.493333333</v>
      </c>
      <c s="25" r="L36">
        <v>231322.96</v>
      </c>
      <c s="25" r="M36">
        <v>237260.026666667</v>
      </c>
      <c s="25" r="N36">
        <v>244161.866666667</v>
      </c>
      <c s="25" r="O36">
        <v>218409.84</v>
      </c>
      <c s="25" r="P36">
        <v>222714.213333333</v>
      </c>
      <c s="25" r="Q36">
        <v>226795.946666667</v>
      </c>
      <c s="25" r="R36">
        <v>237037.386666667</v>
      </c>
      <c s="25" r="S36">
        <v>232955.653333333</v>
      </c>
      <c s="25" r="T36">
        <v>226053.813333333</v>
      </c>
      <c s="25" r="U36">
        <v>238818.506666667</v>
      </c>
      <c s="25" r="V36">
        <v>250024.72</v>
      </c>
      <c s="25" r="W36">
        <v>252622.186666667</v>
      </c>
      <c s="25" r="X36">
        <v>248837.306666667</v>
      </c>
      <c s="25" r="Y36">
        <v>227983.36</v>
      </c>
      <c s="25" r="Z36">
        <v>225311.68</v>
      </c>
      <c s="25" r="AA36">
        <v>208242.613333333</v>
      </c>
      <c s="25" r="AB36">
        <v>210988.506666667</v>
      </c>
      <c s="25" r="AC36">
        <v>209875.306666667</v>
      </c>
      <c s="25" r="AD36">
        <v>204531.946666667</v>
      </c>
      <c s="25" r="AE36">
        <v>211211.146666667</v>
      </c>
      <c s="25" r="AF36">
        <v>196071.626666667</v>
      </c>
      <c s="25" r="AG36">
        <v>176256.666666667</v>
      </c>
      <c s="25" r="AH36">
        <v>195848.986666667</v>
      </c>
      <c t="s" s="28" r="AI36">
        <v>69</v>
      </c>
    </row>
    <row customHeight="1" s="10" customFormat="1" r="37" ht="12.75">
      <c t="s" s="6" r="A37">
        <v>60</v>
      </c>
      <c t="s" s="6" r="B37">
        <v>21</v>
      </c>
      <c t="s" s="6" r="C37">
        <v>28</v>
      </c>
      <c s="25" r="D37">
        <v>21828052.51</v>
      </c>
      <c s="25" r="E37">
        <v>21866270.8</v>
      </c>
      <c s="25" r="F37">
        <v>21592479.81</v>
      </c>
      <c s="25" r="G37">
        <v>21985053.53</v>
      </c>
      <c s="25" r="H37">
        <v>22726401.3166667</v>
      </c>
      <c s="25" r="I37">
        <v>22911204.03</v>
      </c>
      <c s="25" r="J37">
        <v>23703555.26</v>
      </c>
      <c s="25" r="K37">
        <v>25440972.26</v>
      </c>
      <c s="25" r="L37">
        <v>25942036.12</v>
      </c>
      <c s="25" r="M37">
        <v>25865740.12</v>
      </c>
      <c s="25" r="N37">
        <v>25776639.9792834</v>
      </c>
      <c s="25" r="O37">
        <v>25937860.3020063</v>
      </c>
      <c s="25" r="P37">
        <v>26408820.3234896</v>
      </c>
      <c s="25" r="Q37">
        <v>27346330.723137</v>
      </c>
      <c s="25" r="R37">
        <v>27501792.650348</v>
      </c>
      <c s="25" r="S37">
        <v>28862963.2131233</v>
      </c>
      <c s="25" r="T37">
        <v>28739598.7702617</v>
      </c>
      <c s="25" r="U37">
        <v>29603388.943593</v>
      </c>
      <c s="25" r="V37">
        <v>29858432.3511557</v>
      </c>
      <c s="25" r="W37">
        <v>30847835.3499582</v>
      </c>
      <c s="25" r="X37">
        <v>31146008.9623019</v>
      </c>
      <c s="25" r="Y37">
        <v>32788753.422009</v>
      </c>
      <c s="25" r="Z37">
        <v>32956807.5556586</v>
      </c>
      <c s="25" r="AA37">
        <v>33345206.3041348</v>
      </c>
      <c s="25" r="AB37">
        <v>33955390.4497971</v>
      </c>
      <c s="25" r="AC37">
        <v>34271965.2310021</v>
      </c>
      <c s="25" r="AD37">
        <v>34444381.89566</v>
      </c>
      <c s="25" r="AE37">
        <v>35284421.2175702</v>
      </c>
      <c s="25" r="AF37">
        <v>33512936.8179548</v>
      </c>
      <c s="25" r="AG37">
        <v>32609733.7991531</v>
      </c>
      <c s="25" r="AH37">
        <v>33207070.6859762</v>
      </c>
      <c t="s" s="28" r="AI37">
        <v>70</v>
      </c>
    </row>
    <row customHeight="1" s="10" customFormat="1" r="38" ht="12.75">
      <c t="s" s="6" r="A38">
        <v>60</v>
      </c>
      <c t="s" s="6" r="B38">
        <v>21</v>
      </c>
      <c t="s" s="6" r="C38">
        <v>30</v>
      </c>
      <c s="25" r="D38">
        <v>2189207.79</v>
      </c>
      <c s="25" r="E38">
        <v>2081729.13666667</v>
      </c>
      <c s="25" r="F38">
        <v>1514471.93333333</v>
      </c>
      <c s="25" r="G38">
        <v>1244041.77333333</v>
      </c>
      <c s="25" r="H38">
        <v>1123010.09333333</v>
      </c>
      <c s="25" r="I38">
        <v>1693734.35</v>
      </c>
      <c s="25" r="J38">
        <v>1487759.86333333</v>
      </c>
      <c s="25" r="K38">
        <v>1365231.04666667</v>
      </c>
      <c s="25" r="L38">
        <v>1383827.06</v>
      </c>
      <c s="25" r="M38">
        <v>1282258.15666667</v>
      </c>
      <c s="25" r="N38">
        <v>1642516.51666667</v>
      </c>
      <c s="25" r="O38">
        <v>1861492.45333333</v>
      </c>
      <c s="25" r="P38">
        <v>1406914.48333333</v>
      </c>
      <c s="25" r="Q38">
        <v>1171391.24666667</v>
      </c>
      <c s="25" r="R38">
        <v>964865.183333333</v>
      </c>
      <c s="25" r="S38">
        <v>952494.106666667</v>
      </c>
      <c s="25" r="T38">
        <v>602952.093333333</v>
      </c>
      <c s="25" r="U38">
        <v>719728.753333333</v>
      </c>
      <c s="25" r="V38">
        <v>623360.43</v>
      </c>
      <c s="25" r="W38">
        <v>604212.84</v>
      </c>
      <c s="25" r="X38">
        <v>2093154.65333333</v>
      </c>
      <c s="25" r="Y38">
        <v>519191.236666667</v>
      </c>
      <c s="25" r="Z38">
        <v>414864.45</v>
      </c>
      <c s="25" r="AA38">
        <v>775595.59</v>
      </c>
      <c s="25" r="AB38">
        <v>906240.463333333</v>
      </c>
      <c s="25" r="AC38">
        <v>956276.346666667</v>
      </c>
      <c s="25" r="AD38">
        <v>839736.076666666</v>
      </c>
      <c s="25" r="AE38">
        <v>657558.183333333</v>
      </c>
      <c s="25" r="AF38">
        <v>506268.583333333</v>
      </c>
      <c s="25" r="AG38">
        <v>306597.83</v>
      </c>
      <c s="25" r="AH38">
        <v>463166.806666667</v>
      </c>
      <c t="s" s="28" r="AI38">
        <v>71</v>
      </c>
    </row>
    <row r="39">
      <c s="16" r="A39"/>
      <c s="16" r="B39"/>
      <c s="16" r="C39"/>
      <c s="23" r="D39"/>
      <c s="23" r="E39"/>
      <c s="23" r="F39"/>
      <c s="23" r="G39"/>
      <c s="23" r="H39"/>
      <c s="23" r="I39"/>
      <c s="23" r="J39"/>
      <c s="23" r="K39"/>
      <c s="23" r="L39"/>
      <c s="23" r="M39"/>
      <c s="23" r="N39"/>
      <c s="23" r="O39"/>
      <c s="23" r="P39"/>
      <c s="23" r="Q39"/>
      <c s="23" r="R39"/>
      <c s="23" r="S39"/>
      <c s="23" r="T39"/>
      <c s="23" r="U39"/>
      <c s="23" r="V39"/>
      <c s="23" r="W39"/>
      <c s="23" r="X39"/>
      <c s="23" r="Y39"/>
      <c s="23" r="Z39"/>
      <c s="23" r="AA39"/>
      <c s="23" r="AB39"/>
      <c s="23" r="AC39"/>
      <c s="23" r="AD39"/>
      <c s="23" r="AE39"/>
      <c s="23" r="AF39"/>
      <c s="23" r="AG39"/>
      <c s="23" r="AH39"/>
      <c s="16" r="AI39"/>
    </row>
    <row r="40">
      <c s="16" r="A40"/>
      <c s="16" r="B40"/>
      <c s="16" r="C40"/>
      <c s="23" r="D40"/>
      <c s="23" r="E40"/>
      <c s="23" r="F40"/>
      <c s="23" r="G40"/>
      <c s="23" r="H40"/>
      <c s="23" r="I40"/>
      <c s="23" r="J40"/>
      <c s="23" r="K40"/>
      <c s="23" r="L40"/>
      <c s="23" r="M40"/>
      <c s="23" r="N40"/>
      <c s="23" r="O40"/>
      <c s="23" r="P40"/>
      <c s="23" r="Q40"/>
      <c s="23" r="R40"/>
      <c s="23" r="S40"/>
      <c s="23" r="T40"/>
      <c s="23" r="U40"/>
      <c s="23" r="V40"/>
      <c s="23" r="W40"/>
      <c s="23" r="X40"/>
      <c s="23" r="Y40"/>
      <c s="23" r="Z40"/>
      <c s="23" r="AA40"/>
      <c s="23" r="AB40"/>
      <c s="23" r="AC40"/>
      <c s="23" r="AD40"/>
      <c s="23" r="AE40"/>
      <c s="23" r="AF40"/>
      <c s="23" r="AG40"/>
      <c s="23" r="AH40"/>
      <c s="16" r="AI40"/>
    </row>
    <row r="41">
      <c s="30" r="A41"/>
      <c s="30" r="B41"/>
      <c s="30" r="C41"/>
      <c s="30" r="D41"/>
      <c s="30" r="E41"/>
      <c s="30" r="F41"/>
      <c s="30" r="G41"/>
      <c s="30" r="H41"/>
      <c s="30" r="I41"/>
      <c s="30" r="J41"/>
      <c s="30" r="K41"/>
      <c s="30" r="L41"/>
      <c s="30" r="M41"/>
      <c s="30" r="N41"/>
      <c s="30" r="O41"/>
      <c s="30" r="P41"/>
      <c s="30" r="Q41"/>
      <c s="30" r="R41"/>
      <c s="30" r="S41"/>
      <c s="30" r="T41"/>
      <c s="30" r="U41"/>
      <c s="30" r="V41"/>
      <c s="30" r="W41"/>
      <c s="30" r="X41"/>
      <c s="30" r="Y41"/>
      <c s="30" r="Z41"/>
      <c s="30" r="AA41"/>
      <c s="30" r="AB41"/>
      <c s="30" r="AC41"/>
      <c s="30" r="AD41"/>
      <c s="30" r="AE41"/>
      <c s="30" r="AF41"/>
      <c s="30" r="AG41"/>
      <c s="30" r="AH41"/>
      <c s="30" r="AI41"/>
    </row>
    <row r="42">
      <c t="s" s="3" r="A42">
        <v>72</v>
      </c>
      <c s="30" r="B42"/>
      <c s="30" r="C42"/>
      <c s="30" r="D42"/>
      <c s="30" r="E42"/>
      <c s="30" r="F42"/>
      <c s="30" r="G42"/>
      <c s="30" r="H42"/>
      <c s="30" r="I42"/>
      <c s="30" r="J42"/>
      <c s="30" r="K42"/>
      <c s="30" r="L42"/>
      <c s="30" r="M42"/>
      <c s="30" r="N42"/>
      <c s="30" r="O42"/>
      <c s="30" r="P42"/>
      <c s="30" r="Q42"/>
      <c s="30" r="R42"/>
      <c s="30" r="S42"/>
      <c s="30" r="T42"/>
      <c s="30" r="U42"/>
      <c s="30" r="V42"/>
      <c s="30" r="W42"/>
      <c s="30" r="X42"/>
      <c s="30" r="Y42"/>
      <c s="30" r="Z42"/>
      <c s="30" r="AA42"/>
      <c s="30" r="AB42"/>
      <c s="30" r="AC42"/>
      <c s="30" r="AD42"/>
      <c s="30" r="AE42"/>
      <c s="30" r="AF42"/>
      <c s="30" r="AG42"/>
      <c s="30" r="AH42"/>
      <c s="30" r="AI42"/>
    </row>
    <row r="43">
      <c s="1" r="A43"/>
      <c t="s" s="17" r="B43">
        <v>73</v>
      </c>
      <c s="1" r="C43"/>
      <c s="1" r="D43"/>
      <c s="1" r="E43"/>
      <c s="1" r="F43"/>
      <c s="1" r="G43"/>
      <c s="1" r="H43"/>
      <c s="1" r="I43"/>
      <c s="1" r="J43"/>
      <c s="1" r="K43"/>
      <c s="1" r="L43"/>
      <c s="1" r="M43"/>
      <c s="1" r="N43"/>
      <c s="1" r="O43"/>
      <c s="1" r="P43"/>
      <c s="1" r="Q43"/>
      <c s="1" r="R43"/>
      <c s="1" r="S43"/>
      <c s="1" r="T43"/>
      <c s="1" r="U43"/>
      <c s="1" r="V43"/>
      <c s="1" r="W43"/>
      <c s="1" r="X43"/>
      <c s="1" r="Y43"/>
      <c s="1" r="Z43"/>
      <c s="1" r="AA43"/>
      <c s="1" r="AB43"/>
      <c s="1" r="AC43"/>
      <c s="1" r="AD43"/>
      <c s="1" r="AE43"/>
      <c s="1" r="AF43"/>
      <c s="1" r="AG43"/>
      <c s="1" r="AH43"/>
      <c s="30" r="AI43"/>
    </row>
    <row r="44">
      <c s="1" r="A44"/>
      <c t="s" s="17" r="B44">
        <v>74</v>
      </c>
      <c s="1" r="C44"/>
      <c s="17" r="D44">
        <f>D2</f>
        <v>1980</v>
      </c>
      <c s="17" r="E44">
        <f>E2</f>
        <v>1981</v>
      </c>
      <c s="17" r="F44">
        <f>F2</f>
        <v>1982</v>
      </c>
      <c s="17" r="G44">
        <f>G2</f>
        <v>1983</v>
      </c>
      <c s="17" r="H44">
        <f>H2</f>
        <v>1984</v>
      </c>
      <c s="17" r="I44">
        <f>I2</f>
        <v>1985</v>
      </c>
      <c s="17" r="J44">
        <f>J2</f>
        <v>1986</v>
      </c>
      <c s="17" r="K44">
        <f>K2</f>
        <v>1987</v>
      </c>
      <c s="17" r="L44">
        <f>L2</f>
        <v>1988</v>
      </c>
      <c s="17" r="M44">
        <f>M2</f>
        <v>1989</v>
      </c>
      <c s="17" r="N44">
        <f>N2</f>
        <v>1990</v>
      </c>
      <c s="17" r="O44">
        <f>O2</f>
        <v>1991</v>
      </c>
      <c s="17" r="P44">
        <f>P2</f>
        <v>1992</v>
      </c>
      <c s="17" r="Q44">
        <f>Q2</f>
        <v>1993</v>
      </c>
      <c s="17" r="R44">
        <f>R2</f>
        <v>1994</v>
      </c>
      <c s="17" r="S44">
        <f>S2</f>
        <v>1995</v>
      </c>
      <c s="17" r="T44">
        <f>T2</f>
        <v>1996</v>
      </c>
      <c s="17" r="U44">
        <f>U2</f>
        <v>1997</v>
      </c>
      <c s="17" r="V44">
        <f>V2</f>
        <v>1998</v>
      </c>
      <c s="17" r="W44">
        <f>W2</f>
        <v>1999</v>
      </c>
      <c s="17" r="X44">
        <f>X2</f>
        <v>2000</v>
      </c>
      <c s="17" r="Y44">
        <f>Y2</f>
        <v>2001</v>
      </c>
      <c s="17" r="Z44">
        <f>Z2</f>
        <v>2002</v>
      </c>
      <c s="17" r="AA44">
        <f>AA2</f>
        <v>2003</v>
      </c>
      <c s="17" r="AB44">
        <f>AB2</f>
        <v>2004</v>
      </c>
      <c s="17" r="AC44">
        <f>AC2</f>
        <v>2005</v>
      </c>
      <c s="17" r="AD44">
        <f>AD2</f>
        <v>2006</v>
      </c>
      <c s="17" r="AE44">
        <f>AE2</f>
        <v>2007</v>
      </c>
      <c s="17" r="AF44">
        <f>AF2</f>
        <v>2008</v>
      </c>
      <c s="17" r="AG44">
        <f>AG2</f>
        <v>2009</v>
      </c>
      <c s="17" r="AH44">
        <f>AH2</f>
        <v>2010</v>
      </c>
      <c s="30" r="AI44"/>
    </row>
    <row r="45">
      <c s="1" r="A45"/>
      <c t="s" s="1" r="B45">
        <v>3</v>
      </c>
      <c s="1" r="C45"/>
      <c s="2" r="D45">
        <f>SUM(D30,D25,D10,D3,D15)</f>
        <v>21705952.9029442</v>
      </c>
      <c s="2" r="E45">
        <f>SUM(E30,E25,E10,E3,E15)</f>
        <v>24751967.2173285</v>
      </c>
      <c s="2" r="F45">
        <f>SUM(F30,F25,F10,F3,F15)</f>
        <v>24352208.4531575</v>
      </c>
      <c s="2" r="G45">
        <f>SUM(G30,G25,G10,G3,G15)</f>
        <v>25826004.4361386</v>
      </c>
      <c s="2" r="H45">
        <f>SUM(H30,H25,H10,H3,H15)</f>
        <v>28793320.7990493</v>
      </c>
      <c s="2" r="I45">
        <f>SUM(I30,I25,I10,I3,I15)</f>
        <v>27892510.4099573</v>
      </c>
      <c s="2" r="J45">
        <f>SUM(J30,J25,J10,J3,J15)</f>
        <v>28465414.719997</v>
      </c>
      <c s="2" r="K45">
        <f>SUM(K30,K25,K10,K3,K15)</f>
        <v>31718898.1321044</v>
      </c>
      <c s="2" r="L45">
        <f>SUM(L30,L25,L10,L3,L15)</f>
        <v>32210043.4995599</v>
      </c>
      <c s="2" r="M45">
        <f>SUM(M30,M25,M10,M3,M15)</f>
        <v>36110743.3027007</v>
      </c>
      <c s="2" r="N45">
        <f>SUM(N30,N25,N10,N3,N15)</f>
        <v>33493183.3355997</v>
      </c>
      <c s="2" r="O45">
        <f>SUM(O30,O25,O10,O3,O15)</f>
        <v>35887088.7402026</v>
      </c>
      <c s="2" r="P45">
        <f>SUM(P30,P25,P10,P3,P15)</f>
        <v>35830611.9171012</v>
      </c>
      <c s="2" r="Q45">
        <f>SUM(Q30,Q25,Q10,Q3,Q15)</f>
        <v>37465609.0290096</v>
      </c>
      <c s="2" r="R45">
        <f>SUM(R30,R25,R10,R3,R15)</f>
        <v>35070448.2957022</v>
      </c>
      <c s="2" r="S45">
        <f>SUM(S30,S25,S10,S3,S15)</f>
        <v>36366259.8381282</v>
      </c>
      <c s="2" r="T45">
        <f>SUM(T30,T25,T10,T3,T15)</f>
        <v>40464687.309378</v>
      </c>
      <c s="2" r="U45">
        <f>SUM(U30,U25,U10,U3,U15)</f>
        <v>40867784.9302063</v>
      </c>
      <c s="2" r="V45">
        <f>SUM(V30,V25,V10,V3,V15)</f>
        <v>41419862.1836976</v>
      </c>
      <c s="2" r="W45">
        <f>SUM(W30,W25,W10,W3,W15)</f>
        <v>41993551.1274884</v>
      </c>
      <c s="2" r="X45">
        <f>SUM(X30,X25,X10,X3,X15)</f>
        <v>47870312.359649</v>
      </c>
      <c s="2" r="Y45">
        <f>SUM(Y30,Y25,Y10,Y3,Y15)</f>
        <v>46014016.3517119</v>
      </c>
      <c s="2" r="Z45">
        <f>SUM(Z30,Z25,Z10,Z3,Z15)</f>
        <v>45528938.293943</v>
      </c>
      <c s="2" r="AA45">
        <f>SUM(AA30,AA25,AA10,AA3,AA15)</f>
        <v>43782327.7676099</v>
      </c>
      <c s="2" r="AB45">
        <f>SUM(AB30,AB25,AB10,AB3,AB15)</f>
        <v>42674614.9074698</v>
      </c>
      <c s="2" r="AC45">
        <f>SUM(AC30,AC25,AC10,AC3,AC15)</f>
        <v>43308139.171198</v>
      </c>
      <c s="2" r="AD45">
        <f>SUM(AD30,AD25,AD10,AD3,AD15)</f>
        <v>40972796.2049423</v>
      </c>
      <c s="2" r="AE45">
        <f>SUM(AE30,AE25,AE10,AE3,AE15)</f>
        <v>43288972.840862</v>
      </c>
      <c s="2" r="AF45">
        <f>SUM(AF30,AF25,AF10,AF3,AF15)</f>
        <v>39218916.0167913</v>
      </c>
      <c s="2" r="AG45">
        <f>SUM(AG30,AG25,AG10,AG3,AG15)</f>
        <v>31569093.5399298</v>
      </c>
      <c s="2" r="AH45">
        <f>SUM(AH30,AH25,AH10,AH3,AH15)</f>
        <v>32611450.3179686</v>
      </c>
      <c s="30" r="AI45"/>
    </row>
    <row r="46">
      <c s="1" r="A46"/>
      <c t="s" s="1" r="B46">
        <v>75</v>
      </c>
      <c s="1" r="C46"/>
      <c s="2" r="D46">
        <f>SUM(D5,D6,D8,D9,D12,D13,D14,D17,D18,D21,D22,D23,D24,D27,D28,D32,D33,D34,D36,D37,D38,D19)</f>
        <v>53107599.8332463</v>
      </c>
      <c s="2" r="E46">
        <f>SUM(E5,E6,E8,E9,E12,E13,E14,E17,E18,E21,E22,E23,E24,E27,E28,E32,E33,E34,E36,E37,E38,E19)</f>
        <v>46220887.1111833</v>
      </c>
      <c s="2" r="F46">
        <f>SUM(F5,F6,F8,F9,F12,F13,F14,F17,F18,F21,F22,F23,F24,F27,F28,F32,F33,F34,F36,F37,F38,F19)</f>
        <v>42808476.303411</v>
      </c>
      <c s="2" r="G46">
        <f>SUM(G5,G6,G8,G9,G12,G13,G14,G17,G18,G21,G22,G23,G24,G27,G28,G32,G33,G34,G36,G37,G38,G19)</f>
        <v>44505899.9262317</v>
      </c>
      <c s="2" r="H46">
        <f>SUM(H5,H6,H8,H9,H12,H13,H14,H17,H18,H21,H22,H23,H24,H27,H28,H32,H33,H34,H36,H37,H38,H19)</f>
        <v>47635476.6501203</v>
      </c>
      <c s="2" r="I46">
        <f>SUM(I5,I6,I8,I9,I12,I13,I14,I17,I18,I21,I22,I23,I24,I27,I28,I32,I33,I34,I36,I37,I38,I19)</f>
        <v>48286506.603452</v>
      </c>
      <c s="2" r="J46">
        <f>SUM(J5,J6,J8,J9,J12,J13,J14,J17,J18,J21,J22,J23,J24,J27,J28,J32,J33,J34,J36,J37,J38,J19)</f>
        <v>52724813.136811</v>
      </c>
      <c s="2" r="K46">
        <f>SUM(K5,K6,K8,K9,K12,K13,K14,K17,K18,K21,K22,K23,K24,K27,K28,K32,K33,K34,K36,K37,K38,K19)</f>
        <v>54886824.2591806</v>
      </c>
      <c s="2" r="L46">
        <f>SUM(L5,L6,L8,L9,L12,L13,L14,L17,L18,L21,L22,L23,L24,L27,L28,L32,L33,L34,L36,L37,L38,L19)</f>
        <v>56879950.0613538</v>
      </c>
      <c s="2" r="M46">
        <f>SUM(M5,M6,M8,M9,M12,M13,M14,M17,M18,M21,M22,M23,M24,M27,M28,M32,M33,M34,M36,M37,M38,M19)</f>
        <v>55823897.7406672</v>
      </c>
      <c s="2" r="N46">
        <f>SUM(N5,N6,N8,N9,N12,N13,N14,N17,N18,N21,N22,N23,N24,N27,N28,N32,N33,N34,N36,N37,N38,N19)</f>
        <v>53285770.7662896</v>
      </c>
      <c s="2" r="O46">
        <f>SUM(O5,O6,O8,O9,O12,O13,O14,O17,O18,O21,O22,O23,O24,O27,O28,O32,O33,O34,O36,O37,O38,O19)</f>
        <v>51685422.489119</v>
      </c>
      <c s="2" r="P46">
        <f>SUM(P5,P6,P8,P9,P12,P13,P14,P17,P18,P21,P22,P23,P24,P27,P28,P32,P33,P34,P36,P37,P38,P19)</f>
        <v>51234617.3803627</v>
      </c>
      <c s="2" r="Q46">
        <f>SUM(Q5,Q6,Q8,Q9,Q12,Q13,Q14,Q17,Q18,Q21,Q22,Q23,Q24,Q27,Q28,Q32,Q33,Q34,Q36,Q37,Q38,Q19)</f>
        <v>52632753.1739189</v>
      </c>
      <c s="2" r="R46">
        <f>SUM(R5,R6,R8,R9,R12,R13,R14,R17,R18,R21,R22,R23,R24,R27,R28,R32,R33,R34,R36,R37,R38,R19)</f>
        <v>53253012.6532519</v>
      </c>
      <c s="2" r="S46">
        <f>SUM(S5,S6,S8,S9,S12,S13,S14,S17,S18,S21,S22,S23,S24,S27,S28,S32,S33,S34,S36,S37,S38,S19)</f>
        <v>52887982.3906288</v>
      </c>
      <c s="2" r="T46">
        <f>SUM(T5,T6,T8,T9,T12,T13,T14,T17,T18,T21,T22,T23,T24,T27,T28,T32,T33,T34,T36,T37,T38,T19)</f>
        <v>53937745.8971359</v>
      </c>
      <c s="2" r="U46">
        <f>SUM(U5,U6,U8,U9,U12,U13,U14,U17,U18,U21,U22,U23,U24,U27,U28,U32,U33,U34,U36,U37,U38,U19)</f>
        <v>56303058.7970809</v>
      </c>
      <c s="2" r="V46">
        <f>SUM(V5,V6,V8,V9,V12,V13,V14,V17,V18,V21,V22,V23,V24,V27,V28,V32,V33,V34,V36,V37,V38,V19)</f>
        <v>57595350.2689127</v>
      </c>
      <c s="2" r="W46">
        <f>SUM(W5,W6,W8,W9,W12,W13,W14,W17,W18,W21,W22,W23,W24,W27,W28,W32,W33,W34,W36,W37,W38,W19)</f>
        <v>58525730.2684454</v>
      </c>
      <c s="2" r="X46">
        <f>SUM(X5,X6,X8,X9,X12,X13,X14,X17,X18,X21,X22,X23,X24,X27,X28,X32,X33,X34,X36,X37,X38,X19)</f>
        <v>61273537.9141987</v>
      </c>
      <c s="2" r="Y46">
        <f>SUM(Y5,Y6,Y8,Y9,Y12,Y13,Y14,Y17,Y18,Y21,Y22,Y23,Y24,Y27,Y28,Y32,Y33,Y34,Y36,Y37,Y38,Y19)</f>
        <v>62943105.7416154</v>
      </c>
      <c s="2" r="Z46">
        <f>SUM(Z5,Z6,Z8,Z9,Z12,Z13,Z14,Z17,Z18,Z21,Z22,Z23,Z24,Z27,Z28,Z32,Z33,Z34,Z36,Z37,Z38,Z19)</f>
        <v>60329747.1433787</v>
      </c>
      <c s="2" r="AA46">
        <f>SUM(AA5,AA6,AA8,AA9,AA12,AA13,AA14,AA17,AA18,AA21,AA22,AA23,AA24,AA27,AA28,AA32,AA33,AA34,AA36,AA37,AA38,AA19)</f>
        <v>65588327.3746524</v>
      </c>
      <c s="2" r="AB46">
        <f>SUM(AB5,AB6,AB8,AB9,AB12,AB13,AB14,AB17,AB18,AB21,AB22,AB23,AB24,AB27,AB28,AB32,AB33,AB34,AB36,AB37,AB38,AB19)</f>
        <v>70702041.1978046</v>
      </c>
      <c s="2" r="AC46">
        <f>SUM(AC5,AC6,AC8,AC9,AC12,AC13,AC14,AC17,AC18,AC21,AC22,AC23,AC24,AC27,AC28,AC32,AC33,AC34,AC36,AC37,AC38,AC19)</f>
        <v>70780824.1831884</v>
      </c>
      <c s="2" r="AD46">
        <f>SUM(AD5,AD6,AD8,AD9,AD12,AD13,AD14,AD17,AD18,AD21,AD22,AD23,AD24,AD27,AD28,AD32,AD33,AD34,AD36,AD37,AD38,AD19)</f>
        <v>68068221.9701394</v>
      </c>
      <c s="2" r="AE46">
        <f>SUM(AE5,AE6,AE8,AE9,AE12,AE13,AE14,AE17,AE18,AE21,AE22,AE23,AE24,AE27,AE28,AE32,AE33,AE34,AE36,AE37,AE38,AE19)</f>
        <v>68646195.1996891</v>
      </c>
      <c s="2" r="AF46">
        <f>SUM(AF5,AF6,AF8,AF9,AF12,AF13,AF14,AF17,AF18,AF21,AF22,AF23,AF24,AF27,AF28,AF32,AF33,AF34,AF36,AF37,AF38,AF19)</f>
        <v>62835040.3104005</v>
      </c>
      <c s="2" r="AG46">
        <f>SUM(AG5,AG6,AG8,AG9,AG12,AG13,AG14,AG17,AG18,AG21,AG22,AG23,AG24,AG27,AG28,AG32,AG33,AG34,AG36,AG37,AG38,AG19)</f>
        <v>57928163.8896402</v>
      </c>
      <c s="2" r="AH46">
        <f>SUM(AH5,AH6,AH8,AH9,AH12,AH13,AH14,AH17,AH18,AH21,AH22,AH23,AH24,AH27,AH28,AH32,AH33,AH34,AH36,AH37,AH38,AH19)</f>
        <v>57400114.1241982</v>
      </c>
      <c s="30" r="AI46"/>
    </row>
    <row r="47">
      <c s="1" r="A47"/>
      <c t="s" s="1" r="B47">
        <v>76</v>
      </c>
      <c s="1" r="C47"/>
      <c s="2" r="D47">
        <f>SUM(D35,D29,D20,D7)</f>
        <v>732841.486666667</v>
      </c>
      <c s="2" r="E47">
        <f>SUM(E35,E29,E20,E7)</f>
        <v>686810.445978678</v>
      </c>
      <c s="2" r="F47">
        <f>SUM(F35,F29,F20,F7)</f>
        <v>684250.466814197</v>
      </c>
      <c s="2" r="G47">
        <f>SUM(G35,G29,G20,G7)</f>
        <v>692279.523422067</v>
      </c>
      <c s="2" r="H47">
        <f>SUM(H35,H29,H20,H7)</f>
        <v>854698.050730302</v>
      </c>
      <c s="2" r="I47">
        <f>SUM(I35,I29,I20,I7)</f>
        <v>907529.034983291</v>
      </c>
      <c s="2" r="J47">
        <f>SUM(J35,J29,J20,J7)</f>
        <v>785497.872118315</v>
      </c>
      <c s="2" r="K47">
        <f>SUM(K35,K29,K20,K7)</f>
        <v>963002.402985142</v>
      </c>
      <c s="2" r="L47">
        <f>SUM(L35,L29,L20,L7)</f>
        <v>988711.787618769</v>
      </c>
      <c s="2" r="M47">
        <f>SUM(M35,M29,M20,M7)</f>
        <v>1049475.96083176</v>
      </c>
      <c s="2" r="N47">
        <f>SUM(N35,N29,N20,N7)</f>
        <v>951112.168076877</v>
      </c>
      <c s="2" r="O47">
        <f>SUM(O35,O29,O20,O7)</f>
        <v>1076953.71778666</v>
      </c>
      <c s="2" r="P47">
        <f>SUM(P35,P29,P20,P7)</f>
        <v>1100547.25975402</v>
      </c>
      <c s="2" r="Q47">
        <f>SUM(Q35,Q29,Q20,Q7)</f>
        <v>1118120.25603672</v>
      </c>
      <c s="2" r="R47">
        <f>SUM(R35,R29,R20,R7)</f>
        <v>1149764.47267284</v>
      </c>
      <c s="2" r="S47">
        <f>SUM(S35,S29,S20,S7)</f>
        <v>1121408.06464548</v>
      </c>
      <c s="2" r="T47">
        <f>SUM(T35,T29,T20,T7)</f>
        <v>1208041.59217664</v>
      </c>
      <c s="2" r="U47">
        <f>SUM(U35,U29,U20,U7)</f>
        <v>1227374.55834433</v>
      </c>
      <c s="2" r="V47">
        <f>SUM(V35,V29,V20,V7)</f>
        <v>942114.367207175</v>
      </c>
      <c s="2" r="W47">
        <f>SUM(W35,W29,W20,W7)</f>
        <v>1076482.82977467</v>
      </c>
      <c s="2" r="X47">
        <f>SUM(X35,X29,X20,X7)</f>
        <v>1420679.55298052</v>
      </c>
      <c s="2" r="Y47">
        <f>SUM(Y35,Y29,Y20,Y7)</f>
        <v>1133650.06662</v>
      </c>
      <c s="2" r="Z47">
        <f>SUM(Z35,Z29,Z20,Z7)</f>
        <v>1245762.1430525</v>
      </c>
      <c s="2" r="AA47">
        <f>SUM(AA35,AA29,AA20,AA7)</f>
        <v>1340056.9078051</v>
      </c>
      <c s="2" r="AB47">
        <f>SUM(AB35,AB29,AB20,AB7)</f>
        <v>1289048.04893298</v>
      </c>
      <c s="2" r="AC47">
        <f>SUM(AC35,AC29,AC20,AC7)</f>
        <v>1355814.22318317</v>
      </c>
      <c s="2" r="AD47">
        <f>SUM(AD35,AD29,AD20,AD7)</f>
        <v>1208953.55258434</v>
      </c>
      <c s="2" r="AE47">
        <f>SUM(AE35,AE29,AE20,AE7)</f>
        <v>1228821.47197409</v>
      </c>
      <c s="2" r="AF47">
        <f>SUM(AF35,AF29,AF20,AF7)</f>
        <v>1261893.14970436</v>
      </c>
      <c s="2" r="AG47">
        <f>SUM(AG35,AG29,AG20,AG7)</f>
        <v>1327538.25013319</v>
      </c>
      <c s="2" r="AH47">
        <f>SUM(AH35,AH29,AH20,AH7)</f>
        <v>1343544.69302712</v>
      </c>
      <c s="30" r="AI47"/>
    </row>
    <row r="48">
      <c s="1" r="A48"/>
      <c t="s" s="1" r="B48">
        <v>5</v>
      </c>
      <c s="1" r="C48"/>
      <c s="2" r="D48">
        <f>SUM(D31,D26,D11,D4,D16)</f>
        <v>8536021.81666666</v>
      </c>
      <c s="2" r="E48">
        <f>SUM(E31,E26,E11,E4,E16)</f>
        <v>8219857.14</v>
      </c>
      <c s="2" r="F48">
        <f>SUM(F31,F26,F11,F4,F16)</f>
        <v>8201128.13666667</v>
      </c>
      <c s="2" r="G48">
        <f>SUM(G31,G26,G11,G4,G16)</f>
        <v>7791265.38666667</v>
      </c>
      <c s="2" r="H48">
        <f>SUM(H31,H26,H11,H4,H16)</f>
        <v>7880718.92666666</v>
      </c>
      <c s="2" r="I48">
        <f>SUM(I31,I26,I11,I4,I16)</f>
        <v>7664937.46333334</v>
      </c>
      <c s="2" r="J48">
        <f>SUM(J31,J26,J11,J4,J16)</f>
        <v>7777311.48333333</v>
      </c>
      <c s="2" r="K48">
        <f>SUM(K31,K26,K11,K4,K16)</f>
        <v>8759974.00666667</v>
      </c>
      <c s="2" r="L48">
        <f>SUM(L31,L26,L11,L4,L16)</f>
        <v>8996553.68333333</v>
      </c>
      <c s="2" r="M48">
        <f>SUM(M31,M26,M11,M4,M16)</f>
        <v>9571581.83666666</v>
      </c>
      <c s="2" r="N48">
        <f>SUM(N31,N26,N11,N4,N16)</f>
        <v>10188100.3033333</v>
      </c>
      <c s="2" r="O48">
        <f>SUM(O31,O26,O11,O4,O16)</f>
        <v>9999536.91</v>
      </c>
      <c s="2" r="P48">
        <f>SUM(P31,P26,P11,P4,P16)</f>
        <v>11722870.5</v>
      </c>
      <c s="2" r="Q48">
        <f>SUM(Q31,Q26,Q11,Q4,Q16)</f>
        <v>13179859.6233333</v>
      </c>
      <c s="2" r="R48">
        <f>SUM(R31,R26,R11,R4,R16)</f>
        <v>13814205.13</v>
      </c>
      <c s="2" r="S48">
        <f>SUM(S31,S26,S11,S4,S16)</f>
        <v>15061355.1366667</v>
      </c>
      <c s="2" r="T48">
        <f>SUM(T31,T26,T11,T4,T16)</f>
        <v>14316651.7633333</v>
      </c>
      <c s="2" r="U48">
        <f>SUM(U31,U26,U11,U4,U16)</f>
        <v>13772025.08</v>
      </c>
      <c s="2" r="V48">
        <f>SUM(V31,V26,V11,V4,V16)</f>
        <v>14398889.5966667</v>
      </c>
      <c s="2" r="W48">
        <f>SUM(W31,W26,W11,W4,W16)</f>
        <v>15235009.6066667</v>
      </c>
      <c s="2" r="X48">
        <f>SUM(X31,X26,X11,X4,X16)</f>
        <v>14733252.71</v>
      </c>
      <c s="2" r="Y48">
        <f>SUM(Y31,Y26,Y11,Y4,Y16)</f>
        <v>13073481.0066667</v>
      </c>
      <c s="2" r="Z48">
        <f>SUM(Z31,Z26,Z11,Z4,Z16)</f>
        <v>14158330.67</v>
      </c>
      <c s="2" r="AA48">
        <f>SUM(AA31,AA26,AA11,AA4,AA16)</f>
        <v>14434331.45</v>
      </c>
      <c s="2" r="AB48">
        <f>SUM(AB31,AB26,AB11,AB4,AB16)</f>
        <v>15153408.4533333</v>
      </c>
      <c s="2" r="AC48">
        <f>SUM(AC31,AC26,AC11,AC4,AC16)</f>
        <v>16529061.7066667</v>
      </c>
      <c s="2" r="AD48">
        <f>SUM(AD31,AD26,AD11,AD4,AD16)</f>
        <v>15039230.5066667</v>
      </c>
      <c s="2" r="AE48">
        <f>SUM(AE31,AE26,AE11,AE4,AE16)</f>
        <v>17562764.7433333</v>
      </c>
      <c s="2" r="AF48">
        <f>SUM(AF31,AF26,AF11,AF4,AF16)</f>
        <v>16481947.3866667</v>
      </c>
      <c s="2" r="AG48">
        <f>SUM(AG31,AG26,AG11,AG4,AG16)</f>
        <v>17528277.91</v>
      </c>
      <c s="2" r="AH48">
        <f>SUM(AH31,AH26,AH11,AH4,AH16)</f>
        <v>20468413.0933333</v>
      </c>
      <c s="30" r="AI48"/>
    </row>
    <row r="49">
      <c s="1" r="A49"/>
      <c t="s" s="17" r="B49">
        <v>77</v>
      </c>
      <c s="1" r="C49"/>
      <c s="2" r="D49">
        <f>SUM(D45:D48)</f>
        <v>84082416.0395238</v>
      </c>
      <c s="2" r="E49">
        <f>SUM(E45:E48)</f>
        <v>79879521.9144904</v>
      </c>
      <c s="2" r="F49">
        <f>SUM(F45:F48)</f>
        <v>76046063.3600494</v>
      </c>
      <c s="2" r="G49">
        <f>SUM(G45:G48)</f>
        <v>78815449.272459</v>
      </c>
      <c s="2" r="H49">
        <f>SUM(H45:H48)</f>
        <v>85164214.4265666</v>
      </c>
      <c s="2" r="I49">
        <f>SUM(I45:I48)</f>
        <v>84751483.5117259</v>
      </c>
      <c s="2" r="J49">
        <f>SUM(J45:J48)</f>
        <v>89753037.2122597</v>
      </c>
      <c s="2" r="K49">
        <f>SUM(K45:K48)</f>
        <v>96328698.8009368</v>
      </c>
      <c s="2" r="L49">
        <f>SUM(L45:L48)</f>
        <v>99075259.0318658</v>
      </c>
      <c s="2" r="M49">
        <f>SUM(M45:M48)</f>
        <v>102555698.840866</v>
      </c>
      <c s="2" r="N49">
        <f>SUM(N45:N48)</f>
        <v>97918166.5732994</v>
      </c>
      <c s="2" r="O49">
        <f>SUM(O45:O48)</f>
        <v>98649001.8571083</v>
      </c>
      <c s="2" r="P49">
        <f>SUM(P45:P48)</f>
        <v>99888647.0572179</v>
      </c>
      <c s="2" r="Q49">
        <f>SUM(Q45:Q48)</f>
        <v>104396342.082299</v>
      </c>
      <c s="2" r="R49">
        <f>SUM(R45:R48)</f>
        <v>103287430.551627</v>
      </c>
      <c s="2" r="S49">
        <f>SUM(S45:S48)</f>
        <v>105437005.430069</v>
      </c>
      <c s="2" r="T49">
        <f>SUM(T45:T48)</f>
        <v>109927126.562024</v>
      </c>
      <c s="2" r="U49">
        <f>SUM(U45:U48)</f>
        <v>112170243.365632</v>
      </c>
      <c s="2" r="V49">
        <f>SUM(V45:V48)</f>
        <v>114356216.416484</v>
      </c>
      <c s="2" r="W49">
        <f>SUM(W45:W48)</f>
        <v>116830773.832375</v>
      </c>
      <c s="2" r="X49">
        <f>SUM(X45:X48)</f>
        <v>125297782.536828</v>
      </c>
      <c s="2" r="Y49">
        <f>SUM(Y45:Y48)</f>
        <v>123164253.166614</v>
      </c>
      <c s="2" r="Z49">
        <f>SUM(Z45:Z48)</f>
        <v>121262778.250374</v>
      </c>
      <c s="2" r="AA49">
        <f>SUM(AA45:AA48)</f>
        <v>125145043.500067</v>
      </c>
      <c s="2" r="AB49">
        <f>SUM(AB45:AB48)</f>
        <v>129819112.607541</v>
      </c>
      <c s="2" r="AC49">
        <f>SUM(AC45:AC48)</f>
        <v>131973839.284236</v>
      </c>
      <c s="2" r="AD49">
        <f>SUM(AD45:AD48)</f>
        <v>125289202.234333</v>
      </c>
      <c s="2" r="AE49">
        <f>SUM(AE45:AE48)</f>
        <v>130726754.255859</v>
      </c>
      <c s="2" r="AF49">
        <f>SUM(AF45:AF48)</f>
        <v>119797796.863563</v>
      </c>
      <c s="2" r="AG49">
        <f>SUM(AG45:AG48)</f>
        <v>108353073.589703</v>
      </c>
      <c s="2" r="AH49">
        <f>SUM(AH45:AH48)</f>
        <v>111823522.228527</v>
      </c>
      <c s="30" r="AI49"/>
    </row>
    <row r="50">
      <c s="1" r="A50"/>
      <c s="1" r="B50"/>
      <c s="1" r="C50"/>
      <c s="1" r="D50"/>
      <c s="1" r="E50"/>
      <c s="1" r="F50"/>
      <c s="1" r="G50"/>
      <c s="1" r="H50"/>
      <c s="1" r="I50"/>
      <c s="1" r="J50"/>
      <c s="1" r="K50"/>
      <c s="1" r="L50"/>
      <c s="1" r="M50"/>
      <c s="1" r="N50"/>
      <c s="1" r="O50"/>
      <c s="1" r="P50"/>
      <c s="1" r="Q50"/>
      <c s="1" r="R50"/>
      <c s="1" r="S50"/>
      <c s="1" r="T50"/>
      <c s="1" r="U50"/>
      <c s="1" r="V50"/>
      <c s="1" r="W50"/>
      <c s="1" r="X50"/>
      <c s="1" r="Y50"/>
      <c s="1" r="Z50"/>
      <c s="1" r="AA50"/>
      <c s="1" r="AB50"/>
      <c s="1" r="AC50"/>
      <c s="1" r="AD50"/>
      <c s="1" r="AE50"/>
      <c s="1" r="AF50"/>
      <c s="1" r="AG50"/>
      <c s="1" r="AH50"/>
      <c s="30" r="AI50"/>
    </row>
    <row r="51">
      <c s="1" r="A51"/>
      <c s="1" r="B51"/>
      <c s="1" r="C51"/>
      <c s="1" r="D51"/>
      <c s="1" r="E51"/>
      <c s="1" r="F51"/>
      <c s="1" r="G51"/>
      <c s="1" r="H51"/>
      <c s="1" r="I51"/>
      <c s="1" r="J51"/>
      <c s="1" r="K51"/>
      <c s="1" r="L51"/>
      <c s="1" r="M51"/>
      <c s="1" r="N51"/>
      <c s="1" r="O51"/>
      <c s="1" r="P51"/>
      <c s="1" r="Q51"/>
      <c s="1" r="R51"/>
      <c s="1" r="S51"/>
      <c s="1" r="T51"/>
      <c s="1" r="U51"/>
      <c s="1" r="V51"/>
      <c s="1" r="W51"/>
      <c s="1" r="X51"/>
      <c s="1" r="Y51"/>
      <c s="1" r="Z51"/>
      <c s="1" r="AA51"/>
      <c s="1" r="AB51"/>
      <c s="1" r="AC51"/>
      <c s="1" r="AD51"/>
      <c s="1" r="AE51"/>
      <c s="1" r="AF51"/>
      <c s="1" r="AG51"/>
      <c s="1" r="AH51"/>
      <c s="30" r="AI51"/>
    </row>
    <row r="52">
      <c s="1" r="A52"/>
      <c t="s" s="17" r="B52">
        <v>78</v>
      </c>
      <c s="1" r="C52"/>
      <c s="17" r="D52">
        <f>D44</f>
        <v>1980</v>
      </c>
      <c s="17" r="E52">
        <f>E44</f>
        <v>1981</v>
      </c>
      <c s="17" r="F52">
        <f>F44</f>
        <v>1982</v>
      </c>
      <c s="17" r="G52">
        <f>G44</f>
        <v>1983</v>
      </c>
      <c s="17" r="H52">
        <f>H44</f>
        <v>1984</v>
      </c>
      <c s="17" r="I52">
        <f>I44</f>
        <v>1985</v>
      </c>
      <c s="17" r="J52">
        <f>J44</f>
        <v>1986</v>
      </c>
      <c s="17" r="K52">
        <f>K44</f>
        <v>1987</v>
      </c>
      <c s="17" r="L52">
        <f>L44</f>
        <v>1988</v>
      </c>
      <c s="17" r="M52">
        <f>M44</f>
        <v>1989</v>
      </c>
      <c s="17" r="N52">
        <f>N44</f>
        <v>1990</v>
      </c>
      <c s="17" r="O52">
        <f>O44</f>
        <v>1991</v>
      </c>
      <c s="17" r="P52">
        <f>P44</f>
        <v>1992</v>
      </c>
      <c s="17" r="Q52">
        <f>Q44</f>
        <v>1993</v>
      </c>
      <c s="17" r="R52">
        <f>R44</f>
        <v>1994</v>
      </c>
      <c s="17" r="S52">
        <f>S44</f>
        <v>1995</v>
      </c>
      <c s="17" r="T52">
        <f>T44</f>
        <v>1996</v>
      </c>
      <c s="17" r="U52">
        <f>U44</f>
        <v>1997</v>
      </c>
      <c s="17" r="V52">
        <f>V44</f>
        <v>1998</v>
      </c>
      <c s="17" r="W52">
        <f>W44</f>
        <v>1999</v>
      </c>
      <c s="17" r="X52">
        <f>X44</f>
        <v>2000</v>
      </c>
      <c s="17" r="Y52">
        <f>Y44</f>
        <v>2001</v>
      </c>
      <c s="17" r="Z52">
        <f>Z44</f>
        <v>2002</v>
      </c>
      <c s="17" r="AA52">
        <f>AA44</f>
        <v>2003</v>
      </c>
      <c s="17" r="AB52">
        <f>AB44</f>
        <v>2004</v>
      </c>
      <c s="17" r="AC52">
        <f>AC44</f>
        <v>2005</v>
      </c>
      <c s="17" r="AD52">
        <f>AD44</f>
        <v>2006</v>
      </c>
      <c s="17" r="AE52">
        <f>AE44</f>
        <v>2007</v>
      </c>
      <c s="17" r="AF52">
        <f>AF44</f>
        <v>2008</v>
      </c>
      <c s="17" r="AG52">
        <f>AG44</f>
        <v>2009</v>
      </c>
      <c s="17" r="AH52">
        <f>AH44</f>
        <v>2010</v>
      </c>
      <c s="30" r="AI52"/>
    </row>
    <row r="53">
      <c s="1" r="A53"/>
      <c t="s" s="1" r="B53">
        <v>79</v>
      </c>
      <c s="1" r="C53"/>
      <c s="2" r="D53">
        <f>SUMIF($A5:$A40,"Residential Consumption",D5:D40)</f>
        <v>7062060.79339321</v>
      </c>
      <c s="2" r="E53">
        <f>SUMIF($A5:$A40,"Residential Consumption",E5:E40)</f>
        <v>5840961.07109621</v>
      </c>
      <c s="2" r="F53">
        <f>SUMIF($A5:$A40,"Residential Consumption",F5:F40)</f>
        <v>5550075.30480966</v>
      </c>
      <c s="2" r="G53">
        <f>SUMIF($A5:$A40,"Residential Consumption",G5:G40)</f>
        <v>5765288.2419717</v>
      </c>
      <c s="2" r="H53">
        <f>SUMIF($A5:$A40,"Residential Consumption",H5:H40)</f>
        <v>7320079.32867673</v>
      </c>
      <c s="2" r="I53">
        <f>SUMIF($A5:$A40,"Residential Consumption",I5:I40)</f>
        <v>7102036.01268112</v>
      </c>
      <c s="2" r="J53">
        <f>SUMIF($A5:$A40,"Residential Consumption",J5:J40)</f>
        <v>7377236.15871287</v>
      </c>
      <c s="2" r="K53">
        <f>SUMIF($A5:$A40,"Residential Consumption",K5:K40)</f>
        <v>7729890.38388266</v>
      </c>
      <c s="2" r="L53">
        <f>SUMIF($A5:$A40,"Residential Consumption",L5:L40)</f>
        <v>8205287.10470303</v>
      </c>
      <c s="2" r="M53">
        <f>SUMIF($A5:$A40,"Residential Consumption",M5:M40)</f>
        <v>7819248.57931928</v>
      </c>
      <c s="2" r="N53">
        <f>SUMIF($A5:$A40,"Residential Consumption",N5:N40)</f>
        <v>6440040.31859929</v>
      </c>
      <c s="2" r="O53">
        <f>SUMIF($A5:$A40,"Residential Consumption",O5:O40)</f>
        <v>6320628.16495911</v>
      </c>
      <c s="2" r="P53">
        <f>SUMIF($A5:$A40,"Residential Consumption",P5:P40)</f>
        <v>6898301.54659073</v>
      </c>
      <c s="2" r="Q53">
        <f>SUMIF($A5:$A40,"Residential Consumption",Q5:Q40)</f>
        <v>7097719.83182804</v>
      </c>
      <c s="2" r="R53">
        <f>SUMIF($A5:$A40,"Residential Consumption",R5:R40)</f>
        <v>7017537.40650224</v>
      </c>
      <c s="2" r="S53">
        <f>SUMIF($A5:$A40,"Residential Consumption",S5:S40)</f>
        <v>7108705.97027683</v>
      </c>
      <c s="2" r="T53">
        <f>SUMIF($A5:$A40,"Residential Consumption",T5:T40)</f>
        <v>8026615.4830417</v>
      </c>
      <c s="2" r="U53">
        <f>SUMIF($A5:$A40,"Residential Consumption",U5:U40)</f>
        <v>7685401.71243002</v>
      </c>
      <c s="2" r="V53">
        <f>SUMIF($A5:$A40,"Residential Consumption",V5:V40)</f>
        <v>7045355.29335908</v>
      </c>
      <c s="2" r="W53">
        <f>SUMIF($A5:$A40,"Residential Consumption",W5:W40)</f>
        <v>7168289.81507326</v>
      </c>
      <c s="2" r="X53">
        <f>SUMIF($A5:$A40,"Residential Consumption",X5:X40)</f>
        <v>8174858.2529769</v>
      </c>
      <c s="2" r="Y53">
        <f>SUMIF($A5:$A40,"Residential Consumption",Y5:Y40)</f>
        <v>7427648.55975372</v>
      </c>
      <c s="2" r="Z53">
        <f>SUMIF($A5:$A40,"Residential Consumption",Z5:Z40)</f>
        <v>7236384.4480803</v>
      </c>
      <c s="2" r="AA53">
        <f>SUMIF($A5:$A40,"Residential Consumption",AA5:AA40)</f>
        <v>8183331.83362678</v>
      </c>
      <c s="2" r="AB53">
        <f>SUMIF($A5:$A40,"Residential Consumption",AB5:AB40)</f>
        <v>8322597.15869976</v>
      </c>
      <c s="2" r="AC53">
        <f>SUMIF($A5:$A40,"Residential Consumption",AC5:AC40)</f>
        <v>8384246.85842694</v>
      </c>
      <c s="2" r="AD53">
        <f>SUMIF($A5:$A40,"Residential Consumption",AD5:AD40)</f>
        <v>6947370.06462039</v>
      </c>
      <c s="2" r="AE53">
        <f>SUMIF($A5:$A40,"Residential Consumption",AE5:AE40)</f>
        <v>7329747.78427304</v>
      </c>
      <c s="2" r="AF53">
        <f>SUMIF($A5:$A40,"Residential Consumption",AF5:AF40)</f>
        <v>6999229.23114604</v>
      </c>
      <c s="2" r="AG53">
        <f>SUMIF($A5:$A40,"Residential Consumption",AG5:AG40)</f>
        <v>6939290.59278622</v>
      </c>
      <c s="2" r="AH53">
        <f>SUMIF($A5:$A40,"Residential Consumption",AH5:AH40)</f>
        <v>7190209.38134704</v>
      </c>
      <c s="30" r="AI53"/>
    </row>
    <row r="54">
      <c s="1" r="A54"/>
      <c t="s" s="1" r="B54">
        <v>80</v>
      </c>
      <c s="1" r="C54"/>
      <c s="2" r="D54">
        <f>SUMIF($A5:$A40,"Commercial Consumption",D5:D40)</f>
        <v>1198552.00666667</v>
      </c>
      <c s="2" r="E54">
        <f>SUMIF($A5:$A40,"Commercial Consumption",E5:E40)</f>
        <v>1107542.64419916</v>
      </c>
      <c s="2" r="F54">
        <f>SUMIF($A5:$A40,"Commercial Consumption",F5:F40)</f>
        <v>1140454.0694343</v>
      </c>
      <c s="2" r="G54">
        <f>SUMIF($A5:$A40,"Commercial Consumption",G5:G40)</f>
        <v>1804432.25413129</v>
      </c>
      <c s="2" r="H54">
        <f>SUMIF($A5:$A40,"Commercial Consumption",H5:H40)</f>
        <v>2039124.96529812</v>
      </c>
      <c s="2" r="I54">
        <f>SUMIF($A5:$A40,"Commercial Consumption",I5:I40)</f>
        <v>1796732.40815304</v>
      </c>
      <c s="2" r="J54">
        <f>SUMIF($A5:$A40,"Commercial Consumption",J5:J40)</f>
        <v>2160856.78909573</v>
      </c>
      <c s="2" r="K54">
        <f>SUMIF($A5:$A40,"Commercial Consumption",K5:K40)</f>
        <v>2182045.75744214</v>
      </c>
      <c s="2" r="L54">
        <f>SUMIF($A5:$A40,"Commercial Consumption",L5:L40)</f>
        <v>1913790.17383547</v>
      </c>
      <c s="2" r="M54">
        <f>SUMIF($A5:$A40,"Commercial Consumption",M5:M40)</f>
        <v>1693394.17909439</v>
      </c>
      <c s="2" r="N54">
        <f>SUMIF($A5:$A40,"Commercial Consumption",N5:N40)</f>
        <v>1719328.92131605</v>
      </c>
      <c s="2" r="O54">
        <f>SUMIF($A5:$A40,"Commercial Consumption",O5:O40)</f>
        <v>1489171.48617169</v>
      </c>
      <c s="2" r="P54">
        <f>SUMIF($A5:$A40,"Commercial Consumption",P5:P40)</f>
        <v>1461508.26551964</v>
      </c>
      <c s="2" r="Q54">
        <f>SUMIF($A5:$A40,"Commercial Consumption",Q5:Q40)</f>
        <v>1499259.88361999</v>
      </c>
      <c s="2" r="R54">
        <f>SUMIF($A5:$A40,"Commercial Consumption",R5:R40)</f>
        <v>1540082.25741927</v>
      </c>
      <c s="2" r="S54">
        <f>SUMIF($A5:$A40,"Commercial Consumption",S5:S40)</f>
        <v>1634382.70043819</v>
      </c>
      <c s="2" r="T54">
        <f>SUMIF($A5:$A40,"Commercial Consumption",T5:T40)</f>
        <v>2000170.78534862</v>
      </c>
      <c s="2" r="U54">
        <f>SUMIF($A5:$A40,"Commercial Consumption",U5:U40)</f>
        <v>1819295.28567861</v>
      </c>
      <c s="2" r="V54">
        <f>SUMIF($A5:$A40,"Commercial Consumption",V5:V40)</f>
        <v>1816743.31386276</v>
      </c>
      <c s="2" r="W54">
        <f>SUMIF($A5:$A40,"Commercial Consumption",W5:W40)</f>
        <v>1744826.30660201</v>
      </c>
      <c s="2" r="X54">
        <f>SUMIF($A5:$A40,"Commercial Consumption",X5:X40)</f>
        <v>2077922.28906634</v>
      </c>
      <c s="2" r="Y54">
        <f>SUMIF($A5:$A40,"Commercial Consumption",Y5:Y40)</f>
        <v>1804156.95679479</v>
      </c>
      <c s="2" r="Z54">
        <f>SUMIF($A5:$A40,"Commercial Consumption",Z5:Z40)</f>
        <v>1420443.28316417</v>
      </c>
      <c s="2" r="AA54">
        <f>SUMIF($A5:$A40,"Commercial Consumption",AA5:AA40)</f>
        <v>2002716.93459988</v>
      </c>
      <c s="2" r="AB54">
        <f>SUMIF($A5:$A40,"Commercial Consumption",AB5:AB40)</f>
        <v>1904693.20532843</v>
      </c>
      <c s="2" r="AC54">
        <f>SUMIF($A5:$A40,"Commercial Consumption",AC5:AC40)</f>
        <v>1737319.62276457</v>
      </c>
      <c s="2" r="AD54">
        <f>SUMIF($A5:$A40,"Commercial Consumption",AD5:AD40)</f>
        <v>1531502.82808484</v>
      </c>
      <c s="2" r="AE54">
        <f>SUMIF($A5:$A40,"Commercial Consumption",AE5:AE40)</f>
        <v>1287388.46313726</v>
      </c>
      <c s="2" r="AF54">
        <f>SUMIF($A5:$A40,"Commercial Consumption",AF5:AF40)</f>
        <v>1060099.71025088</v>
      </c>
      <c s="2" r="AG54">
        <f>SUMIF($A5:$A40,"Commercial Consumption",AG5:AG40)</f>
        <v>967368.405616137</v>
      </c>
      <c s="2" r="AH54">
        <f>SUMIF($A5:$A40,"Commercial Consumption",AH5:AH40)</f>
        <v>1070353.99268205</v>
      </c>
      <c s="30" r="AI54"/>
    </row>
    <row r="55">
      <c s="1" r="A55"/>
      <c t="s" s="1" r="B55">
        <v>81</v>
      </c>
      <c s="1" r="C55"/>
      <c s="2" r="D55">
        <f>SUMIF($A5:$A40,"Industrial Consumption",D5:D40)</f>
        <v>18196283.5230947</v>
      </c>
      <c s="2" r="E55">
        <f>SUMIF($A5:$A40,"Industrial Consumption",E5:E40)</f>
        <v>17495522.0684977</v>
      </c>
      <c s="2" r="F55">
        <f>SUMIF($A5:$A40,"Industrial Consumption",F5:F40)</f>
        <v>16350404.9795462</v>
      </c>
      <c s="2" r="G55">
        <f>SUMIF($A5:$A40,"Industrial Consumption",G5:G40)</f>
        <v>17490436.336407</v>
      </c>
      <c s="2" r="H55">
        <f>SUMIF($A5:$A40,"Industrial Consumption",H5:H40)</f>
        <v>20270542.6503738</v>
      </c>
      <c s="2" r="I55">
        <f>SUMIF($A5:$A40,"Industrial Consumption",I5:I40)</f>
        <v>19729391.0531026</v>
      </c>
      <c s="2" r="J55">
        <f>SUMIF($A5:$A40,"Industrial Consumption",J5:J40)</f>
        <v>20092500.7947218</v>
      </c>
      <c s="2" r="K55">
        <f>SUMIF($A5:$A40,"Industrial Consumption",K5:K40)</f>
        <v>21097535.8261461</v>
      </c>
      <c s="2" r="L55">
        <f>SUMIF($A5:$A40,"Industrial Consumption",L5:L40)</f>
        <v>21000783.9406403</v>
      </c>
      <c s="2" r="M55">
        <f>SUMIF($A5:$A40,"Industrial Consumption",M5:M40)</f>
        <v>20917420.8713713</v>
      </c>
      <c s="2" r="N55">
        <f>SUMIF($A5:$A40,"Industrial Consumption",N5:N40)</f>
        <v>22275127.3162578</v>
      </c>
      <c s="2" r="O55">
        <f>SUMIF($A5:$A40,"Industrial Consumption",O5:O40)</f>
        <v>22256085.2492953</v>
      </c>
      <c s="2" r="P55">
        <f>SUMIF($A5:$A40,"Industrial Consumption",P5:P40)</f>
        <v>21109218.384721</v>
      </c>
      <c s="2" r="Q55">
        <f>SUMIF($A5:$A40,"Industrial Consumption",Q5:Q40)</f>
        <v>19511984.9341994</v>
      </c>
      <c s="2" r="R55">
        <f>SUMIF($A5:$A40,"Industrial Consumption",R5:R40)</f>
        <v>19966834.8441087</v>
      </c>
      <c s="2" r="S55">
        <f>SUMIF($A5:$A40,"Industrial Consumption",S5:S40)</f>
        <v>19811260.5082252</v>
      </c>
      <c s="2" r="T55">
        <f>SUMIF($A5:$A40,"Industrial Consumption",T5:T40)</f>
        <v>19584352.8877033</v>
      </c>
      <c s="2" r="U55">
        <f>SUMIF($A5:$A40,"Industrial Consumption",U5:U40)</f>
        <v>19909833.8689421</v>
      </c>
      <c s="2" r="V55">
        <f>SUMIF($A5:$A40,"Industrial Consumption",V5:V40)</f>
        <v>19875618.4680783</v>
      </c>
      <c s="2" r="W55">
        <f>SUMIF($A5:$A40,"Industrial Consumption",W5:W40)</f>
        <v>19913831.6652163</v>
      </c>
      <c s="2" r="X55">
        <f>SUMIF($A5:$A40,"Industrial Consumption",X5:X40)</f>
        <v>19550367.3056887</v>
      </c>
      <c s="2" r="Y55">
        <f>SUMIF($A5:$A40,"Industrial Consumption",Y5:Y40)</f>
        <v>19215361.1607042</v>
      </c>
      <c s="2" r="Z55">
        <f>SUMIF($A5:$A40,"Industrial Consumption",Z5:Z40)</f>
        <v>18604295.8121334</v>
      </c>
      <c s="2" r="AA55">
        <f>SUMIF($A5:$A40,"Industrial Consumption",AA5:AA40)</f>
        <v>19728078.7243512</v>
      </c>
      <c s="2" r="AB55">
        <f>SUMIF($A5:$A40,"Industrial Consumption",AB5:AB40)</f>
        <v>20315519.2707876</v>
      </c>
      <c s="2" r="AC55">
        <f>SUMIF($A5:$A40,"Industrial Consumption",AC5:AC40)</f>
        <v>20681718.4622453</v>
      </c>
      <c s="2" r="AD55">
        <f>SUMIF($A5:$A40,"Industrial Consumption",AD5:AD40)</f>
        <v>19372611.4585924</v>
      </c>
      <c s="2" r="AE55">
        <f>SUMIF($A5:$A40,"Industrial Consumption",AE5:AE40)</f>
        <v>19479673.0417636</v>
      </c>
      <c s="2" r="AF55">
        <f>SUMIF($A5:$A40,"Industrial Consumption",AF5:AF40)</f>
        <v>18221471.4056089</v>
      </c>
      <c s="2" r="AG55">
        <f>SUMIF($A5:$A40,"Industrial Consumption",AG5:AG40)</f>
        <v>14326491.1991253</v>
      </c>
      <c s="2" r="AH55">
        <f>SUMIF($A5:$A40,"Industrial Consumption",AH5:AH40)</f>
        <v>14594940.0939533</v>
      </c>
      <c s="30" r="AI55"/>
    </row>
    <row r="56">
      <c s="1" r="A56"/>
      <c t="s" s="1" r="B56">
        <v>82</v>
      </c>
      <c s="1" r="C56"/>
      <c s="2" r="D56">
        <f>SUMIF($A5:$A40,"Transportation Consumption",D5:D40)</f>
        <v>34471482.8705942</v>
      </c>
      <c s="2" r="E56">
        <f>SUMIF($A5:$A40,"Transportation Consumption",E5:E40)</f>
        <v>34562401.577419</v>
      </c>
      <c s="2" r="F56">
        <f>SUMIF($A5:$A40,"Transportation Consumption",F5:F40)</f>
        <v>33195809.2764097</v>
      </c>
      <c s="2" r="G56">
        <f>SUMIF($A5:$A40,"Transportation Consumption",G5:G40)</f>
        <v>34004563.7332121</v>
      </c>
      <c s="2" r="H56">
        <f>SUMIF($A5:$A40,"Transportation Consumption",H5:H40)</f>
        <v>34256946.6145238</v>
      </c>
      <c s="2" r="I56">
        <f>SUMIF($A5:$A40,"Transportation Consumption",I5:I40)</f>
        <v>35624499.1685404</v>
      </c>
      <c s="2" r="J56">
        <f>SUMIF($A5:$A40,"Transportation Consumption",J5:J40)</f>
        <v>37521524.9186717</v>
      </c>
      <c s="2" r="K56">
        <f>SUMIF($A5:$A40,"Transportation Consumption",K5:K40)</f>
        <v>40216297.3159068</v>
      </c>
      <c s="2" r="L56">
        <f>SUMIF($A5:$A40,"Transportation Consumption",L5:L40)</f>
        <v>42510396.2377279</v>
      </c>
      <c s="2" r="M56">
        <f>SUMIF($A5:$A40,"Transportation Consumption",M5:M40)</f>
        <v>40864272.9454106</v>
      </c>
      <c s="2" r="N56">
        <f>SUMIF($A5:$A40,"Transportation Consumption",N5:N40)</f>
        <v>41521066.8623174</v>
      </c>
      <c s="2" r="O56">
        <f>SUMIF($A5:$A40,"Transportation Consumption",O5:O40)</f>
        <v>40576129.3526234</v>
      </c>
      <c s="2" r="P56">
        <f>SUMIF($A5:$A40,"Transportation Consumption",P5:P40)</f>
        <v>40367415.5330515</v>
      </c>
      <c s="2" r="Q56">
        <f>SUMIF($A5:$A40,"Transportation Consumption",Q5:Q40)</f>
        <v>41258477.6403293</v>
      </c>
      <c s="2" r="R56">
        <f>SUMIF($A5:$A40,"Transportation Consumption",R5:R40)</f>
        <v>41830374.6107896</v>
      </c>
      <c s="2" r="S56">
        <f>SUMIF($A5:$A40,"Transportation Consumption",S5:S40)</f>
        <v>42545948.4230445</v>
      </c>
      <c s="2" r="T56">
        <f>SUMIF($A5:$A40,"Transportation Consumption",T5:T40)</f>
        <v>42871326.1710931</v>
      </c>
      <c s="2" r="U56">
        <f>SUMIF($A5:$A40,"Transportation Consumption",U5:U40)</f>
        <v>44279950.9904382</v>
      </c>
      <c s="2" r="V56">
        <f>SUMIF($A5:$A40,"Transportation Consumption",V5:V40)</f>
        <v>44989953.9812006</v>
      </c>
      <c s="2" r="W56">
        <f>SUMIF($A5:$A40,"Transportation Consumption",W5:W40)</f>
        <v>45833368.6347789</v>
      </c>
      <c s="2" r="X56">
        <f>SUMIF($A5:$A40,"Transportation Consumption",X5:X40)</f>
        <v>48561007.4152847</v>
      </c>
      <c s="2" r="Y56">
        <f>SUMIF($A5:$A40,"Transportation Consumption",Y5:Y40)</f>
        <v>48526130.5362287</v>
      </c>
      <c s="2" r="Z56">
        <f>SUMIF($A5:$A40,"Transportation Consumption",Z5:Z40)</f>
        <v>48717305.826523</v>
      </c>
      <c s="2" r="AA56">
        <f>SUMIF($A5:$A40,"Transportation Consumption",AA5:AA40)</f>
        <v>50195383.6000182</v>
      </c>
      <c s="2" r="AB56">
        <f>SUMIF($A5:$A40,"Transportation Consumption",AB5:AB40)</f>
        <v>54551641.7686362</v>
      </c>
      <c s="2" r="AC56">
        <f>SUMIF($A5:$A40,"Transportation Consumption",AC5:AC40)</f>
        <v>55500657.9167185</v>
      </c>
      <c s="2" r="AD56">
        <f>SUMIF($A5:$A40,"Transportation Consumption",AD5:AD40)</f>
        <v>56767778.921736</v>
      </c>
      <c s="2" r="AE56">
        <f>SUMIF($A5:$A40,"Transportation Consumption",AE5:AE40)</f>
        <v>57018238.1002504</v>
      </c>
      <c s="2" r="AF56">
        <f>SUMIF($A5:$A40,"Transportation Consumption",AF5:AF40)</f>
        <v>53200842.237742</v>
      </c>
      <c s="2" r="AG56">
        <f>SUMIF($A5:$A40,"Transportation Consumption",AG5:AG40)</f>
        <v>50891974.0653345</v>
      </c>
      <c s="2" r="AH56">
        <f>SUMIF($A5:$A40,"Transportation Consumption",AH5:AH40)</f>
        <v>50766990.7355352</v>
      </c>
      <c s="30" r="AI56"/>
    </row>
    <row r="57">
      <c s="1" r="A57"/>
      <c t="s" s="1" r="B57">
        <v>83</v>
      </c>
      <c s="1" r="C57"/>
      <c s="2" r="D57">
        <f>SUMIF($A5:$A40,"Electric Power Consumption",D5:D40)</f>
        <v>20737417.818873</v>
      </c>
      <c s="2" r="E57">
        <f>SUMIF($A5:$A40,"Electric Power Consumption",E5:E40)</f>
        <v>18721531.6707664</v>
      </c>
      <c s="2" r="F57">
        <f>SUMIF($A5:$A40,"Electric Power Consumption",F5:F40)</f>
        <v>17272634.4024949</v>
      </c>
      <c s="2" r="G57">
        <f>SUMIF($A5:$A40,"Electric Power Consumption",G5:G40)</f>
        <v>17163606.8729591</v>
      </c>
      <c s="2" r="H57">
        <f>SUMIF($A5:$A40,"Electric Power Consumption",H5:H40)</f>
        <v>18826824.8835475</v>
      </c>
      <c s="2" r="I57">
        <f>SUMIF($A5:$A40,"Electric Power Consumption",I5:I40)</f>
        <v>18141539.9739241</v>
      </c>
      <c s="2" r="J57">
        <f>SUMIF($A5:$A40,"Electric Power Consumption",J5:J40)</f>
        <v>20206319.9511085</v>
      </c>
      <c s="2" r="K57">
        <f>SUMIF($A5:$A40,"Electric Power Consumption",K5:K40)</f>
        <v>22346782.8029159</v>
      </c>
      <c s="2" r="L57">
        <f>SUMIF($A5:$A40,"Electric Power Consumption",L5:L40)</f>
        <v>22602187.9437106</v>
      </c>
      <c s="2" r="M57">
        <f>SUMIF($A5:$A40,"Electric Power Consumption",M5:M40)</f>
        <v>28470302.4840771</v>
      </c>
      <c s="2" r="N57">
        <f>SUMIF($A5:$A40,"Electric Power Consumption",N5:N40)</f>
        <v>23249812.1409475</v>
      </c>
      <c s="2" r="O57">
        <f>SUMIF($A5:$A40,"Electric Power Consumption",O5:O40)</f>
        <v>25304101.6349844</v>
      </c>
      <c s="2" r="P57">
        <f>SUMIF($A5:$A40,"Electric Power Consumption",P5:P40)</f>
        <v>26886245.4957496</v>
      </c>
      <c s="2" r="Q57">
        <f>SUMIF($A5:$A40,"Electric Power Consumption",Q5:Q40)</f>
        <v>31504735.8502845</v>
      </c>
      <c s="2" r="R57">
        <f>SUMIF($A5:$A40,"Electric Power Consumption",R5:R40)</f>
        <v>29399685.9594329</v>
      </c>
      <c s="2" r="S57">
        <f>SUMIF($A5:$A40,"Electric Power Consumption",S5:S40)</f>
        <v>30646620.7048309</v>
      </c>
      <c s="2" r="T57">
        <f>SUMIF($A5:$A40,"Electric Power Consumption",T5:T40)</f>
        <v>33368264.8881345</v>
      </c>
      <c s="2" r="U57">
        <f>SUMIF($A5:$A40,"Electric Power Consumption",U5:U40)</f>
        <v>34674173.2788519</v>
      </c>
      <c s="2" r="V57">
        <f>SUMIF($A5:$A40,"Electric Power Consumption",V5:V40)</f>
        <v>37022846.5291718</v>
      </c>
      <c s="2" r="W57">
        <f>SUMIF($A5:$A40,"Electric Power Consumption",W5:W40)</f>
        <v>38514860.6232485</v>
      </c>
      <c s="2" r="X57">
        <f>SUMIF($A5:$A40,"Electric Power Consumption",X5:X40)</f>
        <v>43130357.7570666</v>
      </c>
      <c s="2" r="Y57">
        <f>SUMIF($A5:$A40,"Electric Power Consumption",Y5:Y40)</f>
        <v>42629185.7199368</v>
      </c>
      <c s="2" r="Z57">
        <f>SUMIF($A5:$A40,"Electric Power Consumption",Z5:Z40)</f>
        <v>41681181.2730322</v>
      </c>
      <c s="2" r="AA57">
        <f>SUMIF($A5:$A40,"Electric Power Consumption",AA5:AA40)</f>
        <v>41303389.5342437</v>
      </c>
      <c s="2" r="AB57">
        <f>SUMIF($A5:$A40,"Electric Power Consumption",AB5:AB40)</f>
        <v>41002578.0217347</v>
      </c>
      <c s="2" r="AC57">
        <f>SUMIF($A5:$A40,"Electric Power Consumption",AC5:AC40)</f>
        <v>41772165.3413147</v>
      </c>
      <c s="2" r="AD57">
        <f>SUMIF($A5:$A40,"Electric Power Consumption",AD5:AD40)</f>
        <v>37189131.8056266</v>
      </c>
      <c s="2" r="AE57">
        <f>SUMIF($A5:$A40,"Electric Power Consumption",AE5:AE40)</f>
        <v>41782212.8675262</v>
      </c>
      <c s="2" r="AF57">
        <f>SUMIF($A5:$A40,"Electric Power Consumption",AF5:AF40)</f>
        <v>36461725.0933509</v>
      </c>
      <c s="2" r="AG57">
        <f>SUMIF($A5:$A40,"Electric Power Consumption",AG5:AG40)</f>
        <v>31317582.4047492</v>
      </c>
      <c s="2" r="AH57">
        <f>SUMIF($A5:$A40,"Electric Power Consumption",AH5:AH40)</f>
        <v>34267567.1484376</v>
      </c>
      <c s="30" r="AI57"/>
    </row>
    <row r="58">
      <c s="1" r="A58"/>
      <c t="s" s="17" r="B58">
        <v>84</v>
      </c>
      <c s="1" r="C58"/>
      <c s="2" r="D58">
        <f>SUM(D53:D57)</f>
        <v>81665797.0126217</v>
      </c>
      <c s="2" r="E58">
        <f>SUM(E53:E57)</f>
        <v>77727959.0319785</v>
      </c>
      <c s="2" r="F58">
        <f>SUM(F53:F57)</f>
        <v>73509378.0326948</v>
      </c>
      <c s="2" r="G58">
        <f>SUM(G53:G57)</f>
        <v>76228327.4386812</v>
      </c>
      <c s="2" r="H58">
        <f>SUM(H53:H57)</f>
        <v>82713518.44242</v>
      </c>
      <c s="2" r="I58">
        <f>SUM(I53:I57)</f>
        <v>82394198.6164014</v>
      </c>
      <c s="2" r="J58">
        <f>SUM(J53:J57)</f>
        <v>87358438.6123107</v>
      </c>
      <c s="2" r="K58">
        <f>SUM(K53:K57)</f>
        <v>93572552.0862935</v>
      </c>
      <c s="2" r="L58">
        <f>SUM(L53:L57)</f>
        <v>96232445.4006172</v>
      </c>
      <c s="2" r="M58">
        <f>SUM(M53:M57)</f>
        <v>99764639.0592727</v>
      </c>
      <c s="2" r="N58">
        <f>SUM(N53:N57)</f>
        <v>95205375.559438</v>
      </c>
      <c s="2" r="O58">
        <f>SUM(O53:O57)</f>
        <v>95946115.8880339</v>
      </c>
      <c s="2" r="P58">
        <f>SUM(P53:P57)</f>
        <v>96722689.2256324</v>
      </c>
      <c s="2" r="Q58">
        <f>SUM(Q53:Q57)</f>
        <v>100872178.140261</v>
      </c>
      <c s="2" r="R58">
        <f>SUM(R53:R57)</f>
        <v>99754515.0782527</v>
      </c>
      <c s="2" r="S58">
        <f>SUM(S53:S57)</f>
        <v>101746918.306816</v>
      </c>
      <c s="2" r="T58">
        <f>SUM(T53:T57)</f>
        <v>105850730.215321</v>
      </c>
      <c s="2" r="U58">
        <f>SUM(U53:U57)</f>
        <v>108368655.136341</v>
      </c>
      <c s="2" r="V58">
        <f>SUM(V53:V57)</f>
        <v>110750517.585673</v>
      </c>
      <c s="2" r="W58">
        <f>SUM(W53:W57)</f>
        <v>113175177.044919</v>
      </c>
      <c s="2" r="X58">
        <f>SUM(X53:X57)</f>
        <v>121494513.020083</v>
      </c>
      <c s="2" r="Y58">
        <f>SUM(Y53:Y57)</f>
        <v>119602482.933418</v>
      </c>
      <c s="2" r="Z58">
        <f>SUM(Z53:Z57)</f>
        <v>117659610.642933</v>
      </c>
      <c s="2" r="AA58">
        <f>SUM(AA53:AA57)</f>
        <v>121412900.62684</v>
      </c>
      <c s="2" r="AB58">
        <f>SUM(AB53:AB57)</f>
        <v>126097029.425187</v>
      </c>
      <c s="2" r="AC58">
        <f>SUM(AC53:AC57)</f>
        <v>128076108.20147</v>
      </c>
      <c s="2" r="AD58">
        <f>SUM(AD53:AD57)</f>
        <v>121808395.07866</v>
      </c>
      <c s="2" r="AE58">
        <f>SUM(AE53:AE57)</f>
        <v>126897260.256951</v>
      </c>
      <c s="2" r="AF58">
        <f>SUM(AF53:AF57)</f>
        <v>115943367.678099</v>
      </c>
      <c s="2" r="AG58">
        <f>SUM(AG53:AG57)</f>
        <v>104442706.667611</v>
      </c>
      <c s="2" r="AH58">
        <f>SUM(AH53:AH57)</f>
        <v>107890061.351955</v>
      </c>
      <c s="30" r="AI58"/>
    </row>
    <row r="59">
      <c s="30" r="A59"/>
      <c s="30" r="B59"/>
      <c s="30" r="C59"/>
      <c s="30" r="D59"/>
      <c s="30" r="E59"/>
      <c s="30" r="F59"/>
      <c s="30" r="G59"/>
      <c s="30" r="H59"/>
      <c s="30" r="I59"/>
      <c s="30" r="J59"/>
      <c s="30" r="K59"/>
      <c s="30" r="L59"/>
      <c s="30" r="M59"/>
      <c s="30" r="N59"/>
      <c s="30" r="O59"/>
      <c s="30" r="P59"/>
      <c s="30" r="Q59"/>
      <c s="30" r="R59"/>
      <c s="30" r="S59"/>
      <c s="30" r="T59"/>
      <c s="30" r="U59"/>
      <c s="30" r="V59"/>
      <c s="30" r="W59"/>
      <c s="30" r="X59"/>
      <c s="30" r="Y59"/>
      <c s="30" r="Z59"/>
      <c s="30" r="AA59"/>
      <c s="30" r="AB59"/>
      <c s="30" r="AC59"/>
      <c s="30" r="AD59"/>
      <c s="30" r="AE59"/>
      <c s="30" r="AF59"/>
      <c s="30" r="AG59"/>
      <c s="30" r="AH59"/>
      <c s="30" r="AI59"/>
    </row>
    <row r="60">
      <c t="s" s="3" r="A60">
        <v>85</v>
      </c>
      <c s="30" r="B60"/>
      <c s="30" r="C60"/>
      <c s="30" r="D60"/>
      <c s="30" r="E60"/>
      <c s="30" r="F60"/>
      <c s="30" r="G60"/>
      <c s="30" r="H60"/>
      <c s="30" r="I60"/>
      <c s="30" r="J60"/>
      <c s="30" r="K60"/>
      <c s="30" r="L60"/>
      <c s="30" r="M60"/>
      <c s="30" r="N60"/>
      <c s="30" r="O60"/>
      <c s="30" r="P60"/>
      <c s="30" r="Q60"/>
      <c s="30" r="R60"/>
      <c s="30" r="S60"/>
      <c s="30" r="T60"/>
      <c s="30" r="U60"/>
      <c s="30" r="V60"/>
      <c s="30" r="W60"/>
      <c s="30" r="X60"/>
      <c s="30" r="Y60"/>
      <c s="30" r="Z60"/>
      <c s="30" r="AA60"/>
      <c s="30" r="AB60"/>
      <c s="30" r="AC60"/>
      <c s="30" r="AD60"/>
      <c s="30" r="AE60"/>
      <c s="30" r="AF60"/>
      <c s="30" r="AG60"/>
      <c s="30" r="AH60"/>
      <c s="30" r="AI60"/>
    </row>
    <row r="61">
      <c t="s" s="26" r="A61">
        <v>86</v>
      </c>
      <c t="s" s="7" r="B61">
        <v>87</v>
      </c>
      <c s="22" r="C61"/>
      <c s="22" r="D61"/>
      <c s="22" r="E61"/>
      <c s="22" r="F61"/>
      <c s="22" r="G61"/>
      <c s="22" r="H61"/>
      <c s="22" r="I61"/>
      <c s="22" r="J61"/>
      <c s="22" r="K61"/>
      <c s="22" r="L61"/>
      <c s="22" r="M61"/>
      <c s="22" r="N61"/>
      <c s="22" r="O61"/>
      <c s="22" r="P61"/>
      <c s="22" r="Q61"/>
      <c s="22" r="R61"/>
      <c s="22" r="S61"/>
      <c s="22" r="T61"/>
      <c s="22" r="U61"/>
      <c s="22" r="V61"/>
      <c s="22" r="W61"/>
      <c s="22" r="X61"/>
      <c s="22" r="Y61"/>
      <c s="22" r="Z61"/>
      <c s="22" r="AA61"/>
      <c s="22" r="AB61"/>
      <c s="22" r="AC61"/>
      <c s="22" r="AD61"/>
      <c s="22" r="AE61"/>
      <c s="22" r="AF61"/>
      <c s="22" r="AG61"/>
      <c s="22" r="AH61"/>
      <c s="30" r="AI61"/>
    </row>
    <row r="62">
      <c s="22" r="A62"/>
      <c t="str" s="7" r="B62">
        <f>B44</f>
        <v>By Fuel</v>
      </c>
      <c s="22" r="C62"/>
      <c s="7" r="D62">
        <f>D52</f>
        <v>1980</v>
      </c>
      <c s="7" r="E62">
        <f>E52</f>
        <v>1981</v>
      </c>
      <c s="7" r="F62">
        <f>F52</f>
        <v>1982</v>
      </c>
      <c s="7" r="G62">
        <f>G52</f>
        <v>1983</v>
      </c>
      <c s="7" r="H62">
        <f>H52</f>
        <v>1984</v>
      </c>
      <c s="7" r="I62">
        <f>I52</f>
        <v>1985</v>
      </c>
      <c s="7" r="J62">
        <f>J52</f>
        <v>1986</v>
      </c>
      <c s="7" r="K62">
        <f>K52</f>
        <v>1987</v>
      </c>
      <c s="7" r="L62">
        <f>L52</f>
        <v>1988</v>
      </c>
      <c s="7" r="M62">
        <f>M52</f>
        <v>1989</v>
      </c>
      <c s="7" r="N62">
        <f>N52</f>
        <v>1990</v>
      </c>
      <c s="7" r="O62">
        <f>O52</f>
        <v>1991</v>
      </c>
      <c s="7" r="P62">
        <f>P52</f>
        <v>1992</v>
      </c>
      <c s="7" r="Q62">
        <f>Q52</f>
        <v>1993</v>
      </c>
      <c s="7" r="R62">
        <f>R52</f>
        <v>1994</v>
      </c>
      <c s="7" r="S62">
        <f>S52</f>
        <v>1995</v>
      </c>
      <c s="7" r="T62">
        <f>T52</f>
        <v>1996</v>
      </c>
      <c s="7" r="U62">
        <f>U52</f>
        <v>1997</v>
      </c>
      <c s="7" r="V62">
        <f>V52</f>
        <v>1998</v>
      </c>
      <c s="7" r="W62">
        <f>W52</f>
        <v>1999</v>
      </c>
      <c s="7" r="X62">
        <f>X52</f>
        <v>2000</v>
      </c>
      <c s="7" r="Y62">
        <f>Y52</f>
        <v>2001</v>
      </c>
      <c s="7" r="Z62">
        <f>Z52</f>
        <v>2002</v>
      </c>
      <c s="7" r="AA62">
        <f>AA52</f>
        <v>2003</v>
      </c>
      <c s="7" r="AB62">
        <f>AB52</f>
        <v>2004</v>
      </c>
      <c s="7" r="AC62">
        <f>AC52</f>
        <v>2005</v>
      </c>
      <c s="7" r="AD62">
        <f>AD52</f>
        <v>2006</v>
      </c>
      <c s="7" r="AE62">
        <f>AE52</f>
        <v>2007</v>
      </c>
      <c s="7" r="AF62">
        <f>AF52</f>
        <v>2008</v>
      </c>
      <c s="7" r="AG62">
        <f>AG52</f>
        <v>2009</v>
      </c>
      <c s="7" r="AH62">
        <f>AH52</f>
        <v>2010</v>
      </c>
      <c s="30" r="AI62"/>
    </row>
    <row r="63">
      <c s="22" r="A63"/>
      <c t="str" s="22" r="B63">
        <f>B45</f>
        <v>Coal</v>
      </c>
      <c s="22" r="C63"/>
      <c t="str" s="14" r="D63">
        <f>D45-D81</f>
        <v>#ERROR!:parse</v>
      </c>
      <c t="str" s="14" r="E63">
        <f>E45-E81</f>
        <v>#ERROR!:parse</v>
      </c>
      <c t="str" s="14" r="F63">
        <f>F45-F81</f>
        <v>#ERROR!:parse</v>
      </c>
      <c t="str" s="14" r="G63">
        <f>G45-G81</f>
        <v>#ERROR!:parse</v>
      </c>
      <c t="str" s="14" r="H63">
        <f>H45-H81</f>
        <v>#ERROR!:parse</v>
      </c>
      <c t="str" s="14" r="I63">
        <f>I45-I81</f>
        <v>#ERROR!:parse</v>
      </c>
      <c t="str" s="14" r="J63">
        <f>J45-J81</f>
        <v>#ERROR!:parse</v>
      </c>
      <c t="str" s="14" r="K63">
        <f>K45-K81</f>
        <v>#ERROR!:parse</v>
      </c>
      <c t="str" s="14" r="L63">
        <f>L45-L81</f>
        <v>#ERROR!:parse</v>
      </c>
      <c t="str" s="14" r="M63">
        <f>M45-M81</f>
        <v>#ERROR!:parse</v>
      </c>
      <c t="str" s="14" r="N63">
        <f>N45-N81</f>
        <v>#ERROR!:parse</v>
      </c>
      <c t="str" s="14" r="O63">
        <f>O45-O81</f>
        <v>#ERROR!:parse</v>
      </c>
      <c t="str" s="14" r="P63">
        <f>P45-P81</f>
        <v>#ERROR!:parse</v>
      </c>
      <c t="str" s="14" r="Q63">
        <f>Q45-Q81</f>
        <v>#ERROR!:parse</v>
      </c>
      <c t="str" s="14" r="R63">
        <f>R45-R81</f>
        <v>#ERROR!:parse</v>
      </c>
      <c t="str" s="14" r="S63">
        <f>S45-S81</f>
        <v>#ERROR!:parse</v>
      </c>
      <c t="str" s="14" r="T63">
        <f>T45-T81</f>
        <v>#ERROR!:parse</v>
      </c>
      <c t="str" s="14" r="U63">
        <f>U45-U81</f>
        <v>#ERROR!:parse</v>
      </c>
      <c t="str" s="14" r="V63">
        <f>V45-V81</f>
        <v>#ERROR!:parse</v>
      </c>
      <c t="str" s="14" r="W63">
        <f>W45-W81</f>
        <v>#ERROR!:parse</v>
      </c>
      <c t="str" s="14" r="X63">
        <f>X45-X81</f>
        <v>#ERROR!:parse</v>
      </c>
      <c t="str" s="14" r="Y63">
        <f>Y45-Y81</f>
        <v>#ERROR!:parse</v>
      </c>
      <c t="str" s="14" r="Z63">
        <f>Z45-Z81</f>
        <v>#ERROR!:parse</v>
      </c>
      <c t="str" s="14" r="AA63">
        <f>AA45-AA81</f>
        <v>#ERROR!:parse</v>
      </c>
      <c t="str" s="14" r="AB63">
        <f>AB45-AB81</f>
        <v>#ERROR!:parse</v>
      </c>
      <c t="str" s="14" r="AC63">
        <f>AC45-AC81</f>
        <v>#ERROR!:parse</v>
      </c>
      <c t="str" s="14" r="AD63">
        <f>AD45-AD81</f>
        <v>#ERROR!:parse</v>
      </c>
      <c t="str" s="14" r="AE63">
        <f>AE45-AE81</f>
        <v>#ERROR!:parse</v>
      </c>
      <c t="str" s="14" r="AF63">
        <f>AF45-AF81</f>
        <v>#ERROR!:parse</v>
      </c>
      <c t="str" s="14" r="AG63">
        <f>AG45-AG81</f>
        <v>#ERROR!:parse</v>
      </c>
      <c t="str" s="14" r="AH63">
        <f>AH45-AH81</f>
        <v>#ERROR!:parse</v>
      </c>
      <c s="30" r="AI63"/>
    </row>
    <row r="64">
      <c s="22" r="A64"/>
      <c t="str" s="22" r="B64">
        <f>B46</f>
        <v>Petroleum Products (Non-LPG)</v>
      </c>
      <c s="22" r="C64"/>
      <c t="str" s="14" r="D64">
        <f>D46-D82</f>
        <v>#ERROR!:parse</v>
      </c>
      <c t="str" s="14" r="E64">
        <f>E46-E82</f>
        <v>#ERROR!:parse</v>
      </c>
      <c t="str" s="14" r="F64">
        <f>F46-F82</f>
        <v>#ERROR!:parse</v>
      </c>
      <c t="str" s="14" r="G64">
        <f>G46-G82</f>
        <v>#ERROR!:parse</v>
      </c>
      <c t="str" s="14" r="H64">
        <f>H46-H82</f>
        <v>#ERROR!:parse</v>
      </c>
      <c t="str" s="14" r="I64">
        <f>I46-I82</f>
        <v>#ERROR!:parse</v>
      </c>
      <c t="str" s="14" r="J64">
        <f>J46-J82</f>
        <v>#ERROR!:parse</v>
      </c>
      <c t="str" s="14" r="K64">
        <f>K46-K82</f>
        <v>#ERROR!:parse</v>
      </c>
      <c t="str" s="14" r="L64">
        <f>L46-L82</f>
        <v>#ERROR!:parse</v>
      </c>
      <c t="str" s="14" r="M64">
        <f>M46-M82</f>
        <v>#ERROR!:parse</v>
      </c>
      <c t="str" s="14" r="N64">
        <f>N46-N82</f>
        <v>#ERROR!:parse</v>
      </c>
      <c t="str" s="14" r="O64">
        <f>O46-O82</f>
        <v>#ERROR!:parse</v>
      </c>
      <c t="str" s="14" r="P64">
        <f>P46-P82</f>
        <v>#ERROR!:parse</v>
      </c>
      <c t="str" s="14" r="Q64">
        <f>Q46-Q82</f>
        <v>#ERROR!:parse</v>
      </c>
      <c t="str" s="14" r="R64">
        <f>R46-R82</f>
        <v>#ERROR!:parse</v>
      </c>
      <c t="str" s="14" r="S64">
        <f>S46-S82</f>
        <v>#ERROR!:parse</v>
      </c>
      <c t="str" s="14" r="T64">
        <f>T46-T82</f>
        <v>#ERROR!:parse</v>
      </c>
      <c t="str" s="14" r="U64">
        <f>U46-U82</f>
        <v>#ERROR!:parse</v>
      </c>
      <c t="str" s="14" r="V64">
        <f>V46-V82</f>
        <v>#ERROR!:parse</v>
      </c>
      <c t="str" s="14" r="W64">
        <f>W46-W82</f>
        <v>#ERROR!:parse</v>
      </c>
      <c t="str" s="14" r="X64">
        <f>X46-X82</f>
        <v>#ERROR!:parse</v>
      </c>
      <c t="str" s="14" r="Y64">
        <f>Y46-Y82</f>
        <v>#ERROR!:parse</v>
      </c>
      <c t="str" s="14" r="Z64">
        <f>Z46-Z82</f>
        <v>#ERROR!:parse</v>
      </c>
      <c t="str" s="14" r="AA64">
        <f>AA46-AA82</f>
        <v>#ERROR!:parse</v>
      </c>
      <c t="str" s="14" r="AB64">
        <f>AB46-AB82</f>
        <v>#ERROR!:parse</v>
      </c>
      <c t="str" s="14" r="AC64">
        <f>AC46-AC82</f>
        <v>#ERROR!:parse</v>
      </c>
      <c t="str" s="14" r="AD64">
        <f>AD46-AD82</f>
        <v>#ERROR!:parse</v>
      </c>
      <c t="str" s="14" r="AE64">
        <f>AE46-AE82</f>
        <v>#ERROR!:parse</v>
      </c>
      <c t="str" s="14" r="AF64">
        <f>AF46-AF82</f>
        <v>#ERROR!:parse</v>
      </c>
      <c t="str" s="14" r="AG64">
        <f>AG46-AG82</f>
        <v>#ERROR!:parse</v>
      </c>
      <c t="str" s="14" r="AH64">
        <f>AH46-AH82</f>
        <v>#ERROR!:parse</v>
      </c>
      <c s="30" r="AI64"/>
    </row>
    <row r="65">
      <c s="22" r="A65"/>
      <c t="str" s="22" r="B65">
        <f>B47</f>
        <v>LPGs</v>
      </c>
      <c s="22" r="C65"/>
      <c t="str" s="14" r="D65">
        <f>D47-D83</f>
        <v>#ERROR!:parse</v>
      </c>
      <c t="str" s="14" r="E65">
        <f>E47-E83</f>
        <v>#ERROR!:parse</v>
      </c>
      <c t="str" s="14" r="F65">
        <f>F47-F83</f>
        <v>#ERROR!:parse</v>
      </c>
      <c t="str" s="14" r="G65">
        <f>G47-G83</f>
        <v>#ERROR!:parse</v>
      </c>
      <c t="str" s="14" r="H65">
        <f>H47-H83</f>
        <v>#ERROR!:parse</v>
      </c>
      <c t="str" s="14" r="I65">
        <f>I47-I83</f>
        <v>#ERROR!:parse</v>
      </c>
      <c t="str" s="14" r="J65">
        <f>J47-J83</f>
        <v>#ERROR!:parse</v>
      </c>
      <c t="str" s="14" r="K65">
        <f>K47-K83</f>
        <v>#ERROR!:parse</v>
      </c>
      <c t="str" s="14" r="L65">
        <f>L47-L83</f>
        <v>#ERROR!:parse</v>
      </c>
      <c t="str" s="14" r="M65">
        <f>M47-M83</f>
        <v>#ERROR!:parse</v>
      </c>
      <c t="str" s="14" r="N65">
        <f>N47-N83</f>
        <v>#ERROR!:parse</v>
      </c>
      <c t="str" s="14" r="O65">
        <f>O47-O83</f>
        <v>#ERROR!:parse</v>
      </c>
      <c t="str" s="14" r="P65">
        <f>P47-P83</f>
        <v>#ERROR!:parse</v>
      </c>
      <c t="str" s="14" r="Q65">
        <f>Q47-Q83</f>
        <v>#ERROR!:parse</v>
      </c>
      <c t="str" s="14" r="R65">
        <f>R47-R83</f>
        <v>#ERROR!:parse</v>
      </c>
      <c t="str" s="14" r="S65">
        <f>S47-S83</f>
        <v>#ERROR!:parse</v>
      </c>
      <c t="str" s="14" r="T65">
        <f>T47-T83</f>
        <v>#ERROR!:parse</v>
      </c>
      <c t="str" s="14" r="U65">
        <f>U47-U83</f>
        <v>#ERROR!:parse</v>
      </c>
      <c t="str" s="14" r="V65">
        <f>V47-V83</f>
        <v>#ERROR!:parse</v>
      </c>
      <c t="str" s="14" r="W65">
        <f>W47-W83</f>
        <v>#ERROR!:parse</v>
      </c>
      <c t="str" s="14" r="X65">
        <f>X47-X83</f>
        <v>#ERROR!:parse</v>
      </c>
      <c t="str" s="14" r="Y65">
        <f>Y47-Y83</f>
        <v>#ERROR!:parse</v>
      </c>
      <c t="str" s="14" r="Z65">
        <f>Z47-Z83</f>
        <v>#ERROR!:parse</v>
      </c>
      <c t="str" s="14" r="AA65">
        <f>AA47-AA83</f>
        <v>#ERROR!:parse</v>
      </c>
      <c t="str" s="14" r="AB65">
        <f>AB47-AB83</f>
        <v>#ERROR!:parse</v>
      </c>
      <c t="str" s="14" r="AC65">
        <f>AC47-AC83</f>
        <v>#ERROR!:parse</v>
      </c>
      <c t="str" s="14" r="AD65">
        <f>AD47-AD83</f>
        <v>#ERROR!:parse</v>
      </c>
      <c t="str" s="14" r="AE65">
        <f>AE47-AE83</f>
        <v>#ERROR!:parse</v>
      </c>
      <c t="str" s="14" r="AF65">
        <f>AF47-AF83</f>
        <v>#ERROR!:parse</v>
      </c>
      <c t="str" s="14" r="AG65">
        <f>AG47-AG83</f>
        <v>#ERROR!:parse</v>
      </c>
      <c t="str" s="14" r="AH65">
        <f>AH47-AH83</f>
        <v>#ERROR!:parse</v>
      </c>
      <c s="30" r="AI65"/>
    </row>
    <row r="66">
      <c s="22" r="A66"/>
      <c t="str" s="22" r="B66">
        <f>B48</f>
        <v>Natural Gas</v>
      </c>
      <c s="22" r="C66"/>
      <c t="str" s="14" r="D66">
        <f>D48-D84</f>
        <v>#ERROR!:parse</v>
      </c>
      <c t="str" s="14" r="E66">
        <f>E48-E84</f>
        <v>#ERROR!:parse</v>
      </c>
      <c t="str" s="14" r="F66">
        <f>F48-F84</f>
        <v>#ERROR!:parse</v>
      </c>
      <c t="str" s="14" r="G66">
        <f>G48-G84</f>
        <v>#ERROR!:parse</v>
      </c>
      <c t="str" s="14" r="H66">
        <f>H48-H84</f>
        <v>#ERROR!:parse</v>
      </c>
      <c t="str" s="14" r="I66">
        <f>I48-I84</f>
        <v>#ERROR!:parse</v>
      </c>
      <c t="str" s="14" r="J66">
        <f>J48-J84</f>
        <v>#ERROR!:parse</v>
      </c>
      <c t="str" s="14" r="K66">
        <f>K48-K84</f>
        <v>#ERROR!:parse</v>
      </c>
      <c t="str" s="14" r="L66">
        <f>L48-L84</f>
        <v>#ERROR!:parse</v>
      </c>
      <c t="str" s="14" r="M66">
        <f>M48-M84</f>
        <v>#ERROR!:parse</v>
      </c>
      <c t="str" s="14" r="N66">
        <f>N48-N84</f>
        <v>#ERROR!:parse</v>
      </c>
      <c t="str" s="14" r="O66">
        <f>O48-O84</f>
        <v>#ERROR!:parse</v>
      </c>
      <c t="str" s="14" r="P66">
        <f>P48-P84</f>
        <v>#ERROR!:parse</v>
      </c>
      <c t="str" s="14" r="Q66">
        <f>Q48-Q84</f>
        <v>#ERROR!:parse</v>
      </c>
      <c t="str" s="14" r="R66">
        <f>R48-R84</f>
        <v>#ERROR!:parse</v>
      </c>
      <c t="str" s="14" r="S66">
        <f>S48-S84</f>
        <v>#ERROR!:parse</v>
      </c>
      <c t="str" s="14" r="T66">
        <f>T48-T84</f>
        <v>#ERROR!:parse</v>
      </c>
      <c t="str" s="14" r="U66">
        <f>U48-U84</f>
        <v>#ERROR!:parse</v>
      </c>
      <c t="str" s="14" r="V66">
        <f>V48-V84</f>
        <v>#ERROR!:parse</v>
      </c>
      <c t="str" s="14" r="W66">
        <f>W48-W84</f>
        <v>#ERROR!:parse</v>
      </c>
      <c t="str" s="14" r="X66">
        <f>X48-X84</f>
        <v>#ERROR!:parse</v>
      </c>
      <c t="str" s="14" r="Y66">
        <f>Y48-Y84</f>
        <v>#ERROR!:parse</v>
      </c>
      <c t="str" s="14" r="Z66">
        <f>Z48-Z84</f>
        <v>#ERROR!:parse</v>
      </c>
      <c t="str" s="14" r="AA66">
        <f>AA48-AA84</f>
        <v>#ERROR!:parse</v>
      </c>
      <c t="str" s="14" r="AB66">
        <f>AB48-AB84</f>
        <v>#ERROR!:parse</v>
      </c>
      <c t="str" s="14" r="AC66">
        <f>AC48-AC84</f>
        <v>#ERROR!:parse</v>
      </c>
      <c t="str" s="14" r="AD66">
        <f>AD48-AD84</f>
        <v>#ERROR!:parse</v>
      </c>
      <c t="str" s="14" r="AE66">
        <f>AE48-AE84</f>
        <v>#ERROR!:parse</v>
      </c>
      <c t="str" s="14" r="AF66">
        <f>AF48-AF84</f>
        <v>#ERROR!:parse</v>
      </c>
      <c t="str" s="14" r="AG66">
        <f>AG48-AG84</f>
        <v>#ERROR!:parse</v>
      </c>
      <c t="str" s="14" r="AH66">
        <f>AH48-AH84</f>
        <v>#ERROR!:parse</v>
      </c>
      <c s="30" r="AI66"/>
    </row>
    <row r="67">
      <c s="22" r="A67"/>
      <c t="str" s="7" r="B67">
        <f>B49</f>
        <v>Total by Fuel</v>
      </c>
      <c s="22" r="C67"/>
      <c t="str" s="14" r="D67">
        <f>SUM(D63:D66)</f>
        <v>#ERROR!:parse</v>
      </c>
      <c t="str" s="14" r="E67">
        <f>SUM(E63:E66)</f>
        <v>#ERROR!:parse</v>
      </c>
      <c t="str" s="14" r="F67">
        <f>SUM(F63:F66)</f>
        <v>#ERROR!:parse</v>
      </c>
      <c t="str" s="14" r="G67">
        <f>SUM(G63:G66)</f>
        <v>#ERROR!:parse</v>
      </c>
      <c t="str" s="14" r="H67">
        <f>SUM(H63:H66)</f>
        <v>#ERROR!:parse</v>
      </c>
      <c t="str" s="14" r="I67">
        <f>SUM(I63:I66)</f>
        <v>#ERROR!:parse</v>
      </c>
      <c t="str" s="14" r="J67">
        <f>SUM(J63:J66)</f>
        <v>#ERROR!:parse</v>
      </c>
      <c t="str" s="14" r="K67">
        <f>SUM(K63:K66)</f>
        <v>#ERROR!:parse</v>
      </c>
      <c t="str" s="14" r="L67">
        <f>SUM(L63:L66)</f>
        <v>#ERROR!:parse</v>
      </c>
      <c t="str" s="14" r="M67">
        <f>SUM(M63:M66)</f>
        <v>#ERROR!:parse</v>
      </c>
      <c t="str" s="14" r="N67">
        <f>SUM(N63:N66)</f>
        <v>#ERROR!:parse</v>
      </c>
      <c t="str" s="14" r="O67">
        <f>SUM(O63:O66)</f>
        <v>#ERROR!:parse</v>
      </c>
      <c t="str" s="14" r="P67">
        <f>SUM(P63:P66)</f>
        <v>#ERROR!:parse</v>
      </c>
      <c t="str" s="14" r="Q67">
        <f>SUM(Q63:Q66)</f>
        <v>#ERROR!:parse</v>
      </c>
      <c t="str" s="14" r="R67">
        <f>SUM(R63:R66)</f>
        <v>#ERROR!:parse</v>
      </c>
      <c t="str" s="14" r="S67">
        <f>SUM(S63:S66)</f>
        <v>#ERROR!:parse</v>
      </c>
      <c t="str" s="14" r="T67">
        <f>SUM(T63:T66)</f>
        <v>#ERROR!:parse</v>
      </c>
      <c t="str" s="14" r="U67">
        <f>SUM(U63:U66)</f>
        <v>#ERROR!:parse</v>
      </c>
      <c t="str" s="14" r="V67">
        <f>SUM(V63:V66)</f>
        <v>#ERROR!:parse</v>
      </c>
      <c t="str" s="14" r="W67">
        <f>SUM(W63:W66)</f>
        <v>#ERROR!:parse</v>
      </c>
      <c t="str" s="14" r="X67">
        <f>SUM(X63:X66)</f>
        <v>#ERROR!:parse</v>
      </c>
      <c t="str" s="14" r="Y67">
        <f>SUM(Y63:Y66)</f>
        <v>#ERROR!:parse</v>
      </c>
      <c t="str" s="14" r="Z67">
        <f>SUM(Z63:Z66)</f>
        <v>#ERROR!:parse</v>
      </c>
      <c t="str" s="14" r="AA67">
        <f>SUM(AA63:AA66)</f>
        <v>#ERROR!:parse</v>
      </c>
      <c t="str" s="14" r="AB67">
        <f>SUM(AB63:AB66)</f>
        <v>#ERROR!:parse</v>
      </c>
      <c t="str" s="14" r="AC67">
        <f>SUM(AC63:AC66)</f>
        <v>#ERROR!:parse</v>
      </c>
      <c t="str" s="14" r="AD67">
        <f>SUM(AD63:AD66)</f>
        <v>#ERROR!:parse</v>
      </c>
      <c t="str" s="14" r="AE67">
        <f>SUM(AE63:AE66)</f>
        <v>#ERROR!:parse</v>
      </c>
      <c t="str" s="14" r="AF67">
        <f>SUM(AF63:AF66)</f>
        <v>#ERROR!:parse</v>
      </c>
      <c t="str" s="14" r="AG67">
        <f>SUM(AG63:AG66)</f>
        <v>#ERROR!:parse</v>
      </c>
      <c t="str" s="14" r="AH67">
        <f>SUM(AH63:AH66)</f>
        <v>#ERROR!:parse</v>
      </c>
      <c s="30" r="AI67"/>
    </row>
    <row r="68">
      <c s="22" r="A68"/>
      <c s="7" r="B68"/>
      <c s="22" r="C68"/>
      <c s="22" r="D68"/>
      <c s="22" r="E68"/>
      <c s="22" r="F68"/>
      <c s="22" r="G68"/>
      <c s="22" r="H68"/>
      <c s="22" r="I68"/>
      <c s="22" r="J68"/>
      <c s="22" r="K68"/>
      <c s="22" r="L68"/>
      <c s="22" r="M68"/>
      <c s="22" r="N68"/>
      <c s="22" r="O68"/>
      <c s="22" r="P68"/>
      <c s="22" r="Q68"/>
      <c s="22" r="R68"/>
      <c s="22" r="S68"/>
      <c s="22" r="T68"/>
      <c s="22" r="U68"/>
      <c s="22" r="V68"/>
      <c s="22" r="W68"/>
      <c s="22" r="X68"/>
      <c s="22" r="Y68"/>
      <c s="22" r="Z68"/>
      <c s="22" r="AA68"/>
      <c s="22" r="AB68"/>
      <c s="22" r="AC68"/>
      <c s="22" r="AD68"/>
      <c s="22" r="AE68"/>
      <c s="22" r="AF68"/>
      <c s="22" r="AG68"/>
      <c s="22" r="AH68"/>
      <c s="30" r="AI68"/>
    </row>
    <row r="69">
      <c s="22" r="A69"/>
      <c s="7" r="B69"/>
      <c s="22" r="C69"/>
      <c s="22" r="D69"/>
      <c s="22" r="E69"/>
      <c s="22" r="F69"/>
      <c s="22" r="G69"/>
      <c s="22" r="H69"/>
      <c s="22" r="I69"/>
      <c s="22" r="J69"/>
      <c s="22" r="K69"/>
      <c s="22" r="L69"/>
      <c s="22" r="M69"/>
      <c s="22" r="N69"/>
      <c s="22" r="O69"/>
      <c s="22" r="P69"/>
      <c s="22" r="Q69"/>
      <c s="22" r="R69"/>
      <c s="22" r="S69"/>
      <c s="22" r="T69"/>
      <c s="22" r="U69"/>
      <c s="22" r="V69"/>
      <c s="22" r="W69"/>
      <c s="22" r="X69"/>
      <c s="22" r="Y69"/>
      <c s="22" r="Z69"/>
      <c s="22" r="AA69"/>
      <c s="22" r="AB69"/>
      <c s="22" r="AC69"/>
      <c s="22" r="AD69"/>
      <c s="22" r="AE69"/>
      <c s="22" r="AF69"/>
      <c s="22" r="AG69"/>
      <c s="22" r="AH69"/>
      <c s="30" r="AI69"/>
    </row>
    <row r="70">
      <c s="22" r="A70"/>
      <c t="str" s="7" r="B70">
        <f>B52</f>
        <v>By Sector</v>
      </c>
      <c s="22" r="C70"/>
      <c s="7" r="D70">
        <f>D62</f>
        <v>1980</v>
      </c>
      <c s="7" r="E70">
        <f>E62</f>
        <v>1981</v>
      </c>
      <c s="7" r="F70">
        <f>F62</f>
        <v>1982</v>
      </c>
      <c s="7" r="G70">
        <f>G62</f>
        <v>1983</v>
      </c>
      <c s="7" r="H70">
        <f>H62</f>
        <v>1984</v>
      </c>
      <c s="7" r="I70">
        <f>I62</f>
        <v>1985</v>
      </c>
      <c s="7" r="J70">
        <f>J62</f>
        <v>1986</v>
      </c>
      <c s="7" r="K70">
        <f>K62</f>
        <v>1987</v>
      </c>
      <c s="7" r="L70">
        <f>L62</f>
        <v>1988</v>
      </c>
      <c s="7" r="M70">
        <f>M62</f>
        <v>1989</v>
      </c>
      <c s="7" r="N70">
        <f>N62</f>
        <v>1990</v>
      </c>
      <c s="7" r="O70">
        <f>O62</f>
        <v>1991</v>
      </c>
      <c s="7" r="P70">
        <f>P62</f>
        <v>1992</v>
      </c>
      <c s="7" r="Q70">
        <f>Q62</f>
        <v>1993</v>
      </c>
      <c s="7" r="R70">
        <f>R62</f>
        <v>1994</v>
      </c>
      <c s="7" r="S70">
        <f>S62</f>
        <v>1995</v>
      </c>
      <c s="7" r="T70">
        <f>T62</f>
        <v>1996</v>
      </c>
      <c s="7" r="U70">
        <f>U62</f>
        <v>1997</v>
      </c>
      <c s="7" r="V70">
        <f>V62</f>
        <v>1998</v>
      </c>
      <c s="7" r="W70">
        <f>W62</f>
        <v>1999</v>
      </c>
      <c s="7" r="X70">
        <f>X62</f>
        <v>2000</v>
      </c>
      <c s="7" r="Y70">
        <f>Y62</f>
        <v>2001</v>
      </c>
      <c s="7" r="Z70">
        <f>Z62</f>
        <v>2002</v>
      </c>
      <c s="7" r="AA70">
        <f>AA62</f>
        <v>2003</v>
      </c>
      <c s="7" r="AB70">
        <f>AB62</f>
        <v>2004</v>
      </c>
      <c s="7" r="AC70">
        <f>AC62</f>
        <v>2005</v>
      </c>
      <c s="7" r="AD70">
        <f>AD62</f>
        <v>2006</v>
      </c>
      <c s="7" r="AE70">
        <f>AE62</f>
        <v>2007</v>
      </c>
      <c s="7" r="AF70">
        <f>AF62</f>
        <v>2008</v>
      </c>
      <c s="7" r="AG70">
        <f>AG62</f>
        <v>2009</v>
      </c>
      <c s="7" r="AH70">
        <f>AH62</f>
        <v>2010</v>
      </c>
      <c s="30" r="AI70"/>
    </row>
    <row r="71">
      <c s="22" r="A71"/>
      <c t="str" s="22" r="B71">
        <f>B53</f>
        <v>Residential</v>
      </c>
      <c s="22" r="C71"/>
      <c s="14" r="D71">
        <f>D53-D89</f>
        <v>7062060.79339321</v>
      </c>
      <c s="14" r="E71">
        <f>E53-E89</f>
        <v>5840961.07109621</v>
      </c>
      <c s="14" r="F71">
        <f>F53-F89</f>
        <v>5550075.30480966</v>
      </c>
      <c s="14" r="G71">
        <f>G53-G89</f>
        <v>5765288.2419717</v>
      </c>
      <c s="14" r="H71">
        <f>H53-H89</f>
        <v>7320079.32867673</v>
      </c>
      <c s="14" r="I71">
        <f>I53-I89</f>
        <v>7102036.01268112</v>
      </c>
      <c s="14" r="J71">
        <f>J53-J89</f>
        <v>7377236.15871287</v>
      </c>
      <c s="14" r="K71">
        <f>K53-K89</f>
        <v>7729890.38388266</v>
      </c>
      <c s="14" r="L71">
        <f>L53-L89</f>
        <v>8205287.10470303</v>
      </c>
      <c s="14" r="M71">
        <f>M53-M89</f>
        <v>7819248.57931928</v>
      </c>
      <c s="14" r="N71">
        <f>N53-N89</f>
        <v>6440040.31859929</v>
      </c>
      <c s="14" r="O71">
        <f>O53-O89</f>
        <v>6320628.16495911</v>
      </c>
      <c s="14" r="P71">
        <f>P53-P89</f>
        <v>6898301.54659073</v>
      </c>
      <c s="14" r="Q71">
        <f>Q53-Q89</f>
        <v>7097719.83182804</v>
      </c>
      <c s="14" r="R71">
        <f>R53-R89</f>
        <v>7017537.40650224</v>
      </c>
      <c s="14" r="S71">
        <f>S53-S89</f>
        <v>7108705.97027683</v>
      </c>
      <c s="14" r="T71">
        <f>T53-T89</f>
        <v>8026615.4830417</v>
      </c>
      <c s="14" r="U71">
        <f>U53-U89</f>
        <v>7685401.71243002</v>
      </c>
      <c s="14" r="V71">
        <f>V53-V89</f>
        <v>7045355.29335908</v>
      </c>
      <c s="14" r="W71">
        <f>W53-W89</f>
        <v>7168289.81507326</v>
      </c>
      <c s="14" r="X71">
        <f>X53-X89</f>
        <v>8174858.2529769</v>
      </c>
      <c s="14" r="Y71">
        <f>Y53-Y89</f>
        <v>7427648.55975372</v>
      </c>
      <c s="14" r="Z71">
        <f>Z53-Z89</f>
        <v>7236384.4480803</v>
      </c>
      <c s="14" r="AA71">
        <f>AA53-AA89</f>
        <v>8183331.83362678</v>
      </c>
      <c s="14" r="AB71">
        <f>AB53-AB89</f>
        <v>8322597.15869976</v>
      </c>
      <c s="14" r="AC71">
        <f>AC53-AC89</f>
        <v>8384246.85842694</v>
      </c>
      <c s="14" r="AD71">
        <f>AD53-AD89</f>
        <v>6947370.06462039</v>
      </c>
      <c s="14" r="AE71">
        <f>AE53-AE89</f>
        <v>7329747.78427304</v>
      </c>
      <c s="14" r="AF71">
        <f>AF53-AF89</f>
        <v>6999229.23114604</v>
      </c>
      <c s="14" r="AG71">
        <f>AG53-AG89</f>
        <v>6939290.59278622</v>
      </c>
      <c s="14" r="AH71">
        <f>AH53-AH89</f>
        <v>7190209.38134704</v>
      </c>
      <c s="30" r="AI71"/>
    </row>
    <row r="72">
      <c s="22" r="A72"/>
      <c t="str" s="22" r="B72">
        <f>B54</f>
        <v>Commercial</v>
      </c>
      <c s="22" r="C72"/>
      <c s="14" r="D72">
        <f>D54-D90</f>
        <v>1198552.00666667</v>
      </c>
      <c s="14" r="E72">
        <f>E54-E90</f>
        <v>1107542.64419916</v>
      </c>
      <c s="14" r="F72">
        <f>F54-F90</f>
        <v>1140454.0694343</v>
      </c>
      <c s="14" r="G72">
        <f>G54-G90</f>
        <v>1804432.25413129</v>
      </c>
      <c s="14" r="H72">
        <f>H54-H90</f>
        <v>2039124.96529812</v>
      </c>
      <c s="14" r="I72">
        <f>I54-I90</f>
        <v>1796732.40815304</v>
      </c>
      <c s="14" r="J72">
        <f>J54-J90</f>
        <v>2160856.78909573</v>
      </c>
      <c s="14" r="K72">
        <f>K54-K90</f>
        <v>2182045.75744214</v>
      </c>
      <c s="14" r="L72">
        <f>L54-L90</f>
        <v>1913790.17383547</v>
      </c>
      <c s="14" r="M72">
        <f>M54-M90</f>
        <v>1693394.17909439</v>
      </c>
      <c s="14" r="N72">
        <f>N54-N90</f>
        <v>1719328.92131605</v>
      </c>
      <c s="14" r="O72">
        <f>O54-O90</f>
        <v>1489171.48617169</v>
      </c>
      <c s="14" r="P72">
        <f>P54-P90</f>
        <v>1461508.26551964</v>
      </c>
      <c s="14" r="Q72">
        <f>Q54-Q90</f>
        <v>1499259.88361999</v>
      </c>
      <c s="14" r="R72">
        <f>R54-R90</f>
        <v>1540082.25741927</v>
      </c>
      <c s="14" r="S72">
        <f>S54-S90</f>
        <v>1634382.70043819</v>
      </c>
      <c s="14" r="T72">
        <f>T54-T90</f>
        <v>2000170.78534862</v>
      </c>
      <c s="14" r="U72">
        <f>U54-U90</f>
        <v>1819295.28567861</v>
      </c>
      <c s="14" r="V72">
        <f>V54-V90</f>
        <v>1816743.31386276</v>
      </c>
      <c s="14" r="W72">
        <f>W54-W90</f>
        <v>1744826.30660201</v>
      </c>
      <c s="14" r="X72">
        <f>X54-X90</f>
        <v>2077922.28906634</v>
      </c>
      <c s="14" r="Y72">
        <f>Y54-Y90</f>
        <v>1804156.95679479</v>
      </c>
      <c s="14" r="Z72">
        <f>Z54-Z90</f>
        <v>1420443.28316417</v>
      </c>
      <c s="14" r="AA72">
        <f>AA54-AA90</f>
        <v>2002716.93459988</v>
      </c>
      <c s="14" r="AB72">
        <f>AB54-AB90</f>
        <v>1904693.20532843</v>
      </c>
      <c s="14" r="AC72">
        <f>AC54-AC90</f>
        <v>1737319.62276457</v>
      </c>
      <c s="14" r="AD72">
        <f>AD54-AD90</f>
        <v>1531502.82808484</v>
      </c>
      <c s="14" r="AE72">
        <f>AE54-AE90</f>
        <v>1287388.46313726</v>
      </c>
      <c s="14" r="AF72">
        <f>AF54-AF90</f>
        <v>1060099.71025088</v>
      </c>
      <c s="14" r="AG72">
        <f>AG54-AG90</f>
        <v>967368.405616137</v>
      </c>
      <c s="14" r="AH72">
        <f>AH54-AH90</f>
        <v>1070353.99268205</v>
      </c>
      <c s="30" r="AI72"/>
    </row>
    <row r="73">
      <c s="22" r="A73"/>
      <c t="str" s="22" r="B73">
        <f>B55</f>
        <v>Industrial</v>
      </c>
      <c s="22" r="C73"/>
      <c t="str" s="14" r="D73">
        <f>D55-D91</f>
        <v>#ERROR!:parse</v>
      </c>
      <c t="str" s="14" r="E73">
        <f>E55-E91</f>
        <v>#ERROR!:parse</v>
      </c>
      <c t="str" s="14" r="F73">
        <f>F55-F91</f>
        <v>#ERROR!:parse</v>
      </c>
      <c t="str" s="14" r="G73">
        <f>G55-G91</f>
        <v>#ERROR!:parse</v>
      </c>
      <c t="str" s="14" r="H73">
        <f>H55-H91</f>
        <v>#ERROR!:parse</v>
      </c>
      <c t="str" s="14" r="I73">
        <f>I55-I91</f>
        <v>#ERROR!:parse</v>
      </c>
      <c t="str" s="14" r="J73">
        <f>J55-J91</f>
        <v>#ERROR!:parse</v>
      </c>
      <c t="str" s="14" r="K73">
        <f>K55-K91</f>
        <v>#ERROR!:parse</v>
      </c>
      <c t="str" s="14" r="L73">
        <f>L55-L91</f>
        <v>#ERROR!:parse</v>
      </c>
      <c t="str" s="14" r="M73">
        <f>M55-M91</f>
        <v>#ERROR!:parse</v>
      </c>
      <c t="str" s="14" r="N73">
        <f>N55-N91</f>
        <v>#ERROR!:parse</v>
      </c>
      <c t="str" s="14" r="O73">
        <f>O55-O91</f>
        <v>#ERROR!:parse</v>
      </c>
      <c t="str" s="14" r="P73">
        <f>P55-P91</f>
        <v>#ERROR!:parse</v>
      </c>
      <c t="str" s="14" r="Q73">
        <f>Q55-Q91</f>
        <v>#ERROR!:parse</v>
      </c>
      <c t="str" s="14" r="R73">
        <f>R55-R91</f>
        <v>#ERROR!:parse</v>
      </c>
      <c t="str" s="14" r="S73">
        <f>S55-S91</f>
        <v>#ERROR!:parse</v>
      </c>
      <c t="str" s="14" r="T73">
        <f>T55-T91</f>
        <v>#ERROR!:parse</v>
      </c>
      <c t="str" s="14" r="U73">
        <f>U55-U91</f>
        <v>#ERROR!:parse</v>
      </c>
      <c t="str" s="14" r="V73">
        <f>V55-V91</f>
        <v>#ERROR!:parse</v>
      </c>
      <c t="str" s="14" r="W73">
        <f>W55-W91</f>
        <v>#ERROR!:parse</v>
      </c>
      <c t="str" s="14" r="X73">
        <f>X55-X91</f>
        <v>#ERROR!:parse</v>
      </c>
      <c t="str" s="14" r="Y73">
        <f>Y55-Y91</f>
        <v>#ERROR!:parse</v>
      </c>
      <c t="str" s="14" r="Z73">
        <f>Z55-Z91</f>
        <v>#ERROR!:parse</v>
      </c>
      <c t="str" s="14" r="AA73">
        <f>AA55-AA91</f>
        <v>#ERROR!:parse</v>
      </c>
      <c t="str" s="14" r="AB73">
        <f>AB55-AB91</f>
        <v>#ERROR!:parse</v>
      </c>
      <c t="str" s="14" r="AC73">
        <f>AC55-AC91</f>
        <v>#ERROR!:parse</v>
      </c>
      <c t="str" s="14" r="AD73">
        <f>AD55-AD91</f>
        <v>#ERROR!:parse</v>
      </c>
      <c t="str" s="14" r="AE73">
        <f>AE55-AE91</f>
        <v>#ERROR!:parse</v>
      </c>
      <c t="str" s="14" r="AF73">
        <f>AF55-AF91</f>
        <v>#ERROR!:parse</v>
      </c>
      <c t="str" s="14" r="AG73">
        <f>AG55-AG91</f>
        <v>#ERROR!:parse</v>
      </c>
      <c t="str" s="14" r="AH73">
        <f>AH55-AH91</f>
        <v>#ERROR!:parse</v>
      </c>
      <c s="30" r="AI73"/>
    </row>
    <row r="74">
      <c s="22" r="A74"/>
      <c t="str" s="22" r="B74">
        <f>B56</f>
        <v>Transportation</v>
      </c>
      <c s="22" r="C74"/>
      <c s="14" r="D74">
        <f>D56-D92</f>
        <v>34352259.1505942</v>
      </c>
      <c s="14" r="E74">
        <f>E56-E92</f>
        <v>34448038.8307524</v>
      </c>
      <c s="14" r="F74">
        <f>F56-F92</f>
        <v>33091539.5430764</v>
      </c>
      <c s="14" r="G74">
        <f>G56-G92</f>
        <v>33895395.9198788</v>
      </c>
      <c s="14" r="H74">
        <f>H56-H92</f>
        <v>34140543.0011905</v>
      </c>
      <c s="14" r="I74">
        <f>I56-I92</f>
        <v>35515999.2752071</v>
      </c>
      <c s="14" r="J74">
        <f>J56-J92</f>
        <v>37415436.9586717</v>
      </c>
      <c s="14" r="K74">
        <f>K56-K92</f>
        <v>40096368.5692401</v>
      </c>
      <c s="14" r="L74">
        <f>L56-L92</f>
        <v>42394734.7577279</v>
      </c>
      <c s="14" r="M74">
        <f>M56-M92</f>
        <v>40745642.9320773</v>
      </c>
      <c s="14" r="N74">
        <f>N56-N92</f>
        <v>41398985.9289841</v>
      </c>
      <c s="14" r="O74">
        <f>O56-O92</f>
        <v>40466924.4326234</v>
      </c>
      <c s="14" r="P74">
        <f>P56-P92</f>
        <v>40256058.4263848</v>
      </c>
      <c s="14" r="Q74">
        <f>Q56-Q92</f>
        <v>41145079.666996</v>
      </c>
      <c s="14" r="R74">
        <f>R56-R92</f>
        <v>41711855.9174563</v>
      </c>
      <c s="14" r="S74">
        <f>S56-S92</f>
        <v>42429470.5963779</v>
      </c>
      <c s="14" r="T74">
        <f>T56-T92</f>
        <v>42758299.2644264</v>
      </c>
      <c s="14" r="U74">
        <f>U56-U92</f>
        <v>44160541.7371048</v>
      </c>
      <c s="14" r="V74">
        <f>V56-V92</f>
        <v>44864941.6212006</v>
      </c>
      <c s="14" r="W74">
        <f>W56-W92</f>
        <v>45707057.5414456</v>
      </c>
      <c s="14" r="X74">
        <f>X56-X92</f>
        <v>48436588.7619514</v>
      </c>
      <c s="14" r="Y74">
        <f>Y56-Y92</f>
        <v>48412138.8562287</v>
      </c>
      <c s="14" r="Z74">
        <f>Z56-Z92</f>
        <v>48604649.986523</v>
      </c>
      <c s="14" r="AA74">
        <f>AA56-AA92</f>
        <v>50091262.2933515</v>
      </c>
      <c s="14" r="AB74">
        <f>AB56-AB92</f>
        <v>54446147.5153029</v>
      </c>
      <c s="14" r="AC74">
        <f>AC56-AC92</f>
        <v>55395720.2633851</v>
      </c>
      <c s="14" r="AD74">
        <f>AD56-AD92</f>
        <v>56665512.9484027</v>
      </c>
      <c s="14" r="AE74">
        <f>AE56-AE92</f>
        <v>56912632.5269171</v>
      </c>
      <c s="14" r="AF74">
        <f>AF56-AF92</f>
        <v>53102806.4244087</v>
      </c>
      <c s="14" r="AG74">
        <f>AG56-AG92</f>
        <v>50803845.7320012</v>
      </c>
      <c s="14" r="AH74">
        <f>AH56-AH92</f>
        <v>50669066.2422019</v>
      </c>
      <c s="30" r="AI74"/>
    </row>
    <row r="75">
      <c s="22" r="A75"/>
      <c t="str" s="22" r="B75">
        <f>B57</f>
        <v>Electric Power</v>
      </c>
      <c s="22" r="C75"/>
      <c s="14" r="D75">
        <f>D57-D93</f>
        <v>20737417.818873</v>
      </c>
      <c s="14" r="E75">
        <f>E57-E93</f>
        <v>18721531.6707664</v>
      </c>
      <c s="14" r="F75">
        <f>F57-F93</f>
        <v>17272634.4024949</v>
      </c>
      <c s="14" r="G75">
        <f>G57-G93</f>
        <v>17163606.8729591</v>
      </c>
      <c s="14" r="H75">
        <f>H57-H93</f>
        <v>18826824.8835475</v>
      </c>
      <c s="14" r="I75">
        <f>I57-I93</f>
        <v>18141539.9739241</v>
      </c>
      <c s="14" r="J75">
        <f>J57-J93</f>
        <v>20206319.9511085</v>
      </c>
      <c s="14" r="K75">
        <f>K57-K93</f>
        <v>22346782.8029159</v>
      </c>
      <c s="14" r="L75">
        <f>L57-L93</f>
        <v>22602187.9437106</v>
      </c>
      <c s="14" r="M75">
        <f>M57-M93</f>
        <v>28470302.4840771</v>
      </c>
      <c s="14" r="N75">
        <f>N57-N93</f>
        <v>23249812.1409475</v>
      </c>
      <c s="14" r="O75">
        <f>O57-O93</f>
        <v>25304101.6349844</v>
      </c>
      <c s="14" r="P75">
        <f>P57-P93</f>
        <v>26886245.4957496</v>
      </c>
      <c s="14" r="Q75">
        <f>Q57-Q93</f>
        <v>31504735.8502845</v>
      </c>
      <c s="14" r="R75">
        <f>R57-R93</f>
        <v>29399685.9594329</v>
      </c>
      <c s="14" r="S75">
        <f>S57-S93</f>
        <v>30646620.7048309</v>
      </c>
      <c s="14" r="T75">
        <f>T57-T93</f>
        <v>33368264.8881345</v>
      </c>
      <c s="14" r="U75">
        <f>U57-U93</f>
        <v>34674173.2788519</v>
      </c>
      <c s="14" r="V75">
        <f>V57-V93</f>
        <v>37022846.5291718</v>
      </c>
      <c s="14" r="W75">
        <f>W57-W93</f>
        <v>38514860.6232485</v>
      </c>
      <c s="14" r="X75">
        <f>X57-X93</f>
        <v>43130357.7570666</v>
      </c>
      <c s="14" r="Y75">
        <f>Y57-Y93</f>
        <v>42629185.7199368</v>
      </c>
      <c s="14" r="Z75">
        <f>Z57-Z93</f>
        <v>41681181.2730322</v>
      </c>
      <c s="14" r="AA75">
        <f>AA57-AA93</f>
        <v>41303389.5342437</v>
      </c>
      <c s="14" r="AB75">
        <f>AB57-AB93</f>
        <v>41002578.0217347</v>
      </c>
      <c s="14" r="AC75">
        <f>AC57-AC93</f>
        <v>41772165.3413147</v>
      </c>
      <c s="14" r="AD75">
        <f>AD57-AD93</f>
        <v>37189131.8056266</v>
      </c>
      <c s="14" r="AE75">
        <f>AE57-AE93</f>
        <v>41782212.8675262</v>
      </c>
      <c s="14" r="AF75">
        <f>AF57-AF93</f>
        <v>36461725.0933509</v>
      </c>
      <c s="14" r="AG75">
        <f>AG57-AG93</f>
        <v>31317582.4047492</v>
      </c>
      <c s="14" r="AH75">
        <f>AH57-AH93</f>
        <v>34267567.1484376</v>
      </c>
      <c s="30" r="AI75"/>
    </row>
    <row r="76">
      <c s="22" r="A76"/>
      <c t="str" s="7" r="B76">
        <f>B58</f>
        <v>Total by Sector</v>
      </c>
      <c s="22" r="C76"/>
      <c t="str" s="14" r="D76">
        <f>SUM(D71:D75)</f>
        <v>#ERROR!:parse</v>
      </c>
      <c t="str" s="14" r="E76">
        <f>SUM(E71:E75)</f>
        <v>#ERROR!:parse</v>
      </c>
      <c t="str" s="14" r="F76">
        <f>SUM(F71:F75)</f>
        <v>#ERROR!:parse</v>
      </c>
      <c t="str" s="14" r="G76">
        <f>SUM(G71:G75)</f>
        <v>#ERROR!:parse</v>
      </c>
      <c t="str" s="14" r="H76">
        <f>SUM(H71:H75)</f>
        <v>#ERROR!:parse</v>
      </c>
      <c t="str" s="14" r="I76">
        <f>SUM(I71:I75)</f>
        <v>#ERROR!:parse</v>
      </c>
      <c t="str" s="14" r="J76">
        <f>SUM(J71:J75)</f>
        <v>#ERROR!:parse</v>
      </c>
      <c t="str" s="14" r="K76">
        <f>SUM(K71:K75)</f>
        <v>#ERROR!:parse</v>
      </c>
      <c t="str" s="14" r="L76">
        <f>SUM(L71:L75)</f>
        <v>#ERROR!:parse</v>
      </c>
      <c t="str" s="14" r="M76">
        <f>SUM(M71:M75)</f>
        <v>#ERROR!:parse</v>
      </c>
      <c t="str" s="14" r="N76">
        <f>SUM(N71:N75)</f>
        <v>#ERROR!:parse</v>
      </c>
      <c t="str" s="14" r="O76">
        <f>SUM(O71:O75)</f>
        <v>#ERROR!:parse</v>
      </c>
      <c t="str" s="14" r="P76">
        <f>SUM(P71:P75)</f>
        <v>#ERROR!:parse</v>
      </c>
      <c t="str" s="14" r="Q76">
        <f>SUM(Q71:Q75)</f>
        <v>#ERROR!:parse</v>
      </c>
      <c t="str" s="14" r="R76">
        <f>SUM(R71:R75)</f>
        <v>#ERROR!:parse</v>
      </c>
      <c t="str" s="14" r="S76">
        <f>SUM(S71:S75)</f>
        <v>#ERROR!:parse</v>
      </c>
      <c t="str" s="14" r="T76">
        <f>SUM(T71:T75)</f>
        <v>#ERROR!:parse</v>
      </c>
      <c t="str" s="14" r="U76">
        <f>SUM(U71:U75)</f>
        <v>#ERROR!:parse</v>
      </c>
      <c t="str" s="14" r="V76">
        <f>SUM(V71:V75)</f>
        <v>#ERROR!:parse</v>
      </c>
      <c t="str" s="14" r="W76">
        <f>SUM(W71:W75)</f>
        <v>#ERROR!:parse</v>
      </c>
      <c t="str" s="14" r="X76">
        <f>SUM(X71:X75)</f>
        <v>#ERROR!:parse</v>
      </c>
      <c t="str" s="14" r="Y76">
        <f>SUM(Y71:Y75)</f>
        <v>#ERROR!:parse</v>
      </c>
      <c t="str" s="14" r="Z76">
        <f>SUM(Z71:Z75)</f>
        <v>#ERROR!:parse</v>
      </c>
      <c t="str" s="14" r="AA76">
        <f>SUM(AA71:AA75)</f>
        <v>#ERROR!:parse</v>
      </c>
      <c t="str" s="14" r="AB76">
        <f>SUM(AB71:AB75)</f>
        <v>#ERROR!:parse</v>
      </c>
      <c t="str" s="14" r="AC76">
        <f>SUM(AC71:AC75)</f>
        <v>#ERROR!:parse</v>
      </c>
      <c t="str" s="14" r="AD76">
        <f>SUM(AD71:AD75)</f>
        <v>#ERROR!:parse</v>
      </c>
      <c t="str" s="14" r="AE76">
        <f>SUM(AE71:AE75)</f>
        <v>#ERROR!:parse</v>
      </c>
      <c t="str" s="14" r="AF76">
        <f>SUM(AF71:AF75)</f>
        <v>#ERROR!:parse</v>
      </c>
      <c t="str" s="14" r="AG76">
        <f>SUM(AG71:AG75)</f>
        <v>#ERROR!:parse</v>
      </c>
      <c t="str" s="14" r="AH76">
        <f>SUM(AH71:AH75)</f>
        <v>#ERROR!:parse</v>
      </c>
      <c s="30" r="AI76"/>
    </row>
    <row r="77">
      <c s="30" r="A77"/>
      <c s="30" r="B77"/>
      <c s="30" r="C77"/>
      <c s="30" r="D77"/>
      <c s="30" r="E77"/>
      <c s="30" r="F77"/>
      <c s="30" r="G77"/>
      <c s="30" r="H77"/>
      <c s="30" r="I77"/>
      <c s="30" r="J77"/>
      <c s="30" r="K77"/>
      <c s="30" r="L77"/>
      <c s="30" r="M77"/>
      <c s="30" r="N77"/>
      <c s="30" r="O77"/>
      <c s="30" r="P77"/>
      <c s="30" r="Q77"/>
      <c s="30" r="R77"/>
      <c s="30" r="S77"/>
      <c s="30" r="T77"/>
      <c s="30" r="U77"/>
      <c s="30" r="V77"/>
      <c s="30" r="W77"/>
      <c s="30" r="X77"/>
      <c s="30" r="Y77"/>
      <c s="30" r="Z77"/>
      <c s="30" r="AA77"/>
      <c s="30" r="AB77"/>
      <c s="30" r="AC77"/>
      <c s="30" r="AD77"/>
      <c s="30" r="AE77"/>
      <c s="30" r="AF77"/>
      <c s="30" r="AG77"/>
      <c s="30" r="AH77"/>
      <c s="30" r="AI77"/>
    </row>
    <row r="78">
      <c t="s" s="3" r="A78">
        <v>88</v>
      </c>
      <c s="30" r="B78"/>
      <c s="30" r="C78"/>
      <c s="30" r="D78"/>
      <c s="30" r="E78"/>
      <c s="30" r="F78"/>
      <c s="30" r="G78"/>
      <c s="30" r="H78"/>
      <c s="30" r="I78"/>
      <c s="30" r="J78"/>
      <c s="30" r="K78"/>
      <c s="30" r="L78"/>
      <c s="30" r="M78"/>
      <c s="30" r="N78"/>
      <c s="30" r="O78"/>
      <c s="30" r="P78"/>
      <c s="30" r="Q78"/>
      <c s="30" r="R78"/>
      <c s="30" r="S78"/>
      <c s="30" r="T78"/>
      <c s="30" r="U78"/>
      <c s="30" r="V78"/>
      <c s="30" r="W78"/>
      <c s="30" r="X78"/>
      <c s="30" r="Y78"/>
      <c s="30" r="Z78"/>
      <c s="30" r="AA78"/>
      <c s="30" r="AB78"/>
      <c s="30" r="AC78"/>
      <c s="30" r="AD78"/>
      <c s="30" r="AE78"/>
      <c s="30" r="AF78"/>
      <c s="30" r="AG78"/>
      <c s="30" r="AH78"/>
      <c s="30" r="AI78"/>
    </row>
    <row r="79">
      <c s="5" r="A79"/>
      <c t="s" s="29" r="B79">
        <v>89</v>
      </c>
      <c s="5" r="C79"/>
      <c s="5" r="D79"/>
      <c s="5" r="E79"/>
      <c s="5" r="F79"/>
      <c s="5" r="G79"/>
      <c s="5" r="H79"/>
      <c s="5" r="I79"/>
      <c s="5" r="J79"/>
      <c s="5" r="K79"/>
      <c s="5" r="L79"/>
      <c s="5" r="M79"/>
      <c s="5" r="N79"/>
      <c s="5" r="O79"/>
      <c s="5" r="P79"/>
      <c s="5" r="Q79"/>
      <c s="5" r="R79"/>
      <c s="5" r="S79"/>
      <c s="5" r="T79"/>
      <c s="5" r="U79"/>
      <c s="5" r="V79"/>
      <c s="5" r="W79"/>
      <c s="5" r="X79"/>
      <c s="5" r="Y79"/>
      <c s="5" r="Z79"/>
      <c s="5" r="AA79"/>
      <c s="5" r="AB79"/>
      <c s="5" r="AC79"/>
      <c s="5" r="AD79"/>
      <c s="5" r="AE79"/>
      <c s="5" r="AF79"/>
      <c s="5" r="AG79"/>
      <c s="5" r="AH79"/>
      <c s="30" r="AI79"/>
    </row>
    <row r="80">
      <c s="5" r="A80"/>
      <c t="str" s="29" r="B80">
        <f>B62</f>
        <v>By Fuel</v>
      </c>
      <c s="5" r="C80"/>
      <c s="29" r="D80">
        <f>D70</f>
        <v>1980</v>
      </c>
      <c s="29" r="E80">
        <f>E70</f>
        <v>1981</v>
      </c>
      <c s="29" r="F80">
        <f>F70</f>
        <v>1982</v>
      </c>
      <c s="29" r="G80">
        <f>G70</f>
        <v>1983</v>
      </c>
      <c s="29" r="H80">
        <f>H70</f>
        <v>1984</v>
      </c>
      <c s="29" r="I80">
        <f>I70</f>
        <v>1985</v>
      </c>
      <c s="29" r="J80">
        <f>J70</f>
        <v>1986</v>
      </c>
      <c s="29" r="K80">
        <f>K70</f>
        <v>1987</v>
      </c>
      <c s="29" r="L80">
        <f>L70</f>
        <v>1988</v>
      </c>
      <c s="29" r="M80">
        <f>M70</f>
        <v>1989</v>
      </c>
      <c s="29" r="N80">
        <f>N70</f>
        <v>1990</v>
      </c>
      <c s="29" r="O80">
        <f>O70</f>
        <v>1991</v>
      </c>
      <c s="29" r="P80">
        <f>P70</f>
        <v>1992</v>
      </c>
      <c s="29" r="Q80">
        <f>Q70</f>
        <v>1993</v>
      </c>
      <c s="29" r="R80">
        <f>R70</f>
        <v>1994</v>
      </c>
      <c s="29" r="S80">
        <f>S70</f>
        <v>1995</v>
      </c>
      <c s="29" r="T80">
        <f>T70</f>
        <v>1996</v>
      </c>
      <c s="29" r="U80">
        <f>U70</f>
        <v>1997</v>
      </c>
      <c s="29" r="V80">
        <f>V70</f>
        <v>1998</v>
      </c>
      <c s="29" r="W80">
        <f>W70</f>
        <v>1999</v>
      </c>
      <c s="29" r="X80">
        <f>X70</f>
        <v>2000</v>
      </c>
      <c s="29" r="Y80">
        <f>Y70</f>
        <v>2001</v>
      </c>
      <c s="29" r="Z80">
        <f>Z70</f>
        <v>2002</v>
      </c>
      <c s="29" r="AA80">
        <f>AA70</f>
        <v>2003</v>
      </c>
      <c s="29" r="AB80">
        <f>AB70</f>
        <v>2004</v>
      </c>
      <c s="29" r="AC80">
        <f>AC70</f>
        <v>2005</v>
      </c>
      <c s="29" r="AD80">
        <f>AD70</f>
        <v>2006</v>
      </c>
      <c s="29" r="AE80">
        <f>AE70</f>
        <v>2007</v>
      </c>
      <c s="29" r="AF80">
        <f>AF70</f>
        <v>2008</v>
      </c>
      <c s="29" r="AG80">
        <f>AG70</f>
        <v>2009</v>
      </c>
      <c s="29" r="AH80">
        <f>AH70</f>
        <v>2010</v>
      </c>
      <c s="30" r="AI80"/>
    </row>
    <row r="81">
      <c s="5" r="A81"/>
      <c t="str" s="5" r="B81">
        <f>B63</f>
        <v>Coal</v>
      </c>
      <c s="5" r="C81"/>
      <c t="str" s="31" r="D81">
        <f>D98</f>
        <v>#ERROR!:parse</v>
      </c>
      <c t="str" s="31" r="E81">
        <f>E98</f>
        <v>#ERROR!:parse</v>
      </c>
      <c t="str" s="31" r="F81">
        <f>F98</f>
        <v>#ERROR!:parse</v>
      </c>
      <c t="str" s="31" r="G81">
        <f>G98</f>
        <v>#ERROR!:parse</v>
      </c>
      <c t="str" s="31" r="H81">
        <f>H98</f>
        <v>#ERROR!:parse</v>
      </c>
      <c t="str" s="31" r="I81">
        <f>I98</f>
        <v>#ERROR!:parse</v>
      </c>
      <c t="str" s="31" r="J81">
        <f>J98</f>
        <v>#ERROR!:parse</v>
      </c>
      <c t="str" s="31" r="K81">
        <f>K98</f>
        <v>#ERROR!:parse</v>
      </c>
      <c t="str" s="31" r="L81">
        <f>L98</f>
        <v>#ERROR!:parse</v>
      </c>
      <c t="str" s="31" r="M81">
        <f>M98</f>
        <v>#ERROR!:parse</v>
      </c>
      <c t="str" s="31" r="N81">
        <f>N98</f>
        <v>#ERROR!:parse</v>
      </c>
      <c t="str" s="31" r="O81">
        <f>O98</f>
        <v>#ERROR!:parse</v>
      </c>
      <c t="str" s="31" r="P81">
        <f>P98</f>
        <v>#ERROR!:parse</v>
      </c>
      <c t="str" s="31" r="Q81">
        <f>Q98</f>
        <v>#ERROR!:parse</v>
      </c>
      <c t="str" s="31" r="R81">
        <f>R98</f>
        <v>#ERROR!:parse</v>
      </c>
      <c t="str" s="31" r="S81">
        <f>S98</f>
        <v>#ERROR!:parse</v>
      </c>
      <c t="str" s="31" r="T81">
        <f>T98</f>
        <v>#ERROR!:parse</v>
      </c>
      <c t="str" s="31" r="U81">
        <f>U98</f>
        <v>#ERROR!:parse</v>
      </c>
      <c t="str" s="31" r="V81">
        <f>V98</f>
        <v>#ERROR!:parse</v>
      </c>
      <c t="str" s="31" r="W81">
        <f>W98</f>
        <v>#ERROR!:parse</v>
      </c>
      <c t="str" s="31" r="X81">
        <f>X98</f>
        <v>#ERROR!:parse</v>
      </c>
      <c t="str" s="31" r="Y81">
        <f>Y98</f>
        <v>#ERROR!:parse</v>
      </c>
      <c t="str" s="31" r="Z81">
        <f>Z98</f>
        <v>#ERROR!:parse</v>
      </c>
      <c t="str" s="31" r="AA81">
        <f>AA98</f>
        <v>#ERROR!:parse</v>
      </c>
      <c t="str" s="31" r="AB81">
        <f>AB98</f>
        <v>#ERROR!:parse</v>
      </c>
      <c t="str" s="31" r="AC81">
        <f>AC98</f>
        <v>#ERROR!:parse</v>
      </c>
      <c t="str" s="31" r="AD81">
        <f>AD98</f>
        <v>#ERROR!:parse</v>
      </c>
      <c t="str" s="31" r="AE81">
        <f>AE98</f>
        <v>#ERROR!:parse</v>
      </c>
      <c t="str" s="31" r="AF81">
        <f>AF98</f>
        <v>#ERROR!:parse</v>
      </c>
      <c t="str" s="31" r="AG81">
        <f>AG98</f>
        <v>#ERROR!:parse</v>
      </c>
      <c t="str" s="31" r="AH81">
        <f>AH98</f>
        <v>#ERROR!:parse</v>
      </c>
      <c s="30" r="AI81"/>
    </row>
    <row r="82">
      <c s="5" r="A82"/>
      <c t="str" s="5" r="B82">
        <f>B64</f>
        <v>Petroleum Products (Non-LPG)</v>
      </c>
      <c s="5" r="C82"/>
      <c t="str" s="31" r="D82">
        <f>D100</f>
        <v>#ERROR!:parse</v>
      </c>
      <c t="str" s="31" r="E82">
        <f>E100</f>
        <v>#ERROR!:parse</v>
      </c>
      <c t="str" s="31" r="F82">
        <f>F100</f>
        <v>#ERROR!:parse</v>
      </c>
      <c t="str" s="31" r="G82">
        <f>G100</f>
        <v>#ERROR!:parse</v>
      </c>
      <c t="str" s="31" r="H82">
        <f>H100</f>
        <v>#ERROR!:parse</v>
      </c>
      <c t="str" s="31" r="I82">
        <f>I100</f>
        <v>#ERROR!:parse</v>
      </c>
      <c t="str" s="31" r="J82">
        <f>J100</f>
        <v>#ERROR!:parse</v>
      </c>
      <c t="str" s="31" r="K82">
        <f>K100</f>
        <v>#ERROR!:parse</v>
      </c>
      <c t="str" s="31" r="L82">
        <f>L100</f>
        <v>#ERROR!:parse</v>
      </c>
      <c t="str" s="31" r="M82">
        <f>M100</f>
        <v>#ERROR!:parse</v>
      </c>
      <c t="str" s="31" r="N82">
        <f>N100</f>
        <v>#ERROR!:parse</v>
      </c>
      <c t="str" s="31" r="O82">
        <f>O100</f>
        <v>#ERROR!:parse</v>
      </c>
      <c t="str" s="31" r="P82">
        <f>P100</f>
        <v>#ERROR!:parse</v>
      </c>
      <c t="str" s="31" r="Q82">
        <f>Q100</f>
        <v>#ERROR!:parse</v>
      </c>
      <c t="str" s="31" r="R82">
        <f>R100</f>
        <v>#ERROR!:parse</v>
      </c>
      <c t="str" s="31" r="S82">
        <f>S100</f>
        <v>#ERROR!:parse</v>
      </c>
      <c t="str" s="31" r="T82">
        <f>T100</f>
        <v>#ERROR!:parse</v>
      </c>
      <c t="str" s="31" r="U82">
        <f>U100</f>
        <v>#ERROR!:parse</v>
      </c>
      <c t="str" s="31" r="V82">
        <f>V100</f>
        <v>#ERROR!:parse</v>
      </c>
      <c t="str" s="31" r="W82">
        <f>W100</f>
        <v>#ERROR!:parse</v>
      </c>
      <c t="str" s="31" r="X82">
        <f>X100</f>
        <v>#ERROR!:parse</v>
      </c>
      <c t="str" s="31" r="Y82">
        <f>Y100</f>
        <v>#ERROR!:parse</v>
      </c>
      <c t="str" s="31" r="Z82">
        <f>Z100</f>
        <v>#ERROR!:parse</v>
      </c>
      <c t="str" s="31" r="AA82">
        <f>AA100</f>
        <v>#ERROR!:parse</v>
      </c>
      <c t="str" s="31" r="AB82">
        <f>AB100</f>
        <v>#ERROR!:parse</v>
      </c>
      <c t="str" s="31" r="AC82">
        <f>AC100</f>
        <v>#ERROR!:parse</v>
      </c>
      <c t="str" s="31" r="AD82">
        <f>AD100</f>
        <v>#ERROR!:parse</v>
      </c>
      <c t="str" s="31" r="AE82">
        <f>AE100</f>
        <v>#ERROR!:parse</v>
      </c>
      <c t="str" s="31" r="AF82">
        <f>AF100</f>
        <v>#ERROR!:parse</v>
      </c>
      <c t="str" s="31" r="AG82">
        <f>AG100</f>
        <v>#ERROR!:parse</v>
      </c>
      <c t="str" s="31" r="AH82">
        <f>AH100</f>
        <v>#ERROR!:parse</v>
      </c>
      <c s="30" r="AI82"/>
    </row>
    <row r="83">
      <c s="5" r="A83"/>
      <c t="str" s="5" r="B83">
        <f>B65</f>
        <v>LPGs</v>
      </c>
      <c s="5" r="C83"/>
      <c t="str" s="31" r="D83">
        <f>D102</f>
        <v>#ERROR!:parse</v>
      </c>
      <c t="str" s="31" r="E83">
        <f>E102</f>
        <v>#ERROR!:parse</v>
      </c>
      <c t="str" s="31" r="F83">
        <f>F102</f>
        <v>#ERROR!:parse</v>
      </c>
      <c t="str" s="31" r="G83">
        <f>G102</f>
        <v>#ERROR!:parse</v>
      </c>
      <c t="str" s="31" r="H83">
        <f>H102</f>
        <v>#ERROR!:parse</v>
      </c>
      <c t="str" s="31" r="I83">
        <f>I102</f>
        <v>#ERROR!:parse</v>
      </c>
      <c t="str" s="31" r="J83">
        <f>J102</f>
        <v>#ERROR!:parse</v>
      </c>
      <c t="str" s="31" r="K83">
        <f>K102</f>
        <v>#ERROR!:parse</v>
      </c>
      <c t="str" s="31" r="L83">
        <f>L102</f>
        <v>#ERROR!:parse</v>
      </c>
      <c t="str" s="31" r="M83">
        <f>M102</f>
        <v>#ERROR!:parse</v>
      </c>
      <c t="str" s="31" r="N83">
        <f>N102</f>
        <v>#ERROR!:parse</v>
      </c>
      <c t="str" s="31" r="O83">
        <f>O102</f>
        <v>#ERROR!:parse</v>
      </c>
      <c t="str" s="31" r="P83">
        <f>P102</f>
        <v>#ERROR!:parse</v>
      </c>
      <c t="str" s="31" r="Q83">
        <f>Q102</f>
        <v>#ERROR!:parse</v>
      </c>
      <c t="str" s="31" r="R83">
        <f>R102</f>
        <v>#ERROR!:parse</v>
      </c>
      <c t="str" s="31" r="S83">
        <f>S102</f>
        <v>#ERROR!:parse</v>
      </c>
      <c t="str" s="31" r="T83">
        <f>T102</f>
        <v>#ERROR!:parse</v>
      </c>
      <c t="str" s="31" r="U83">
        <f>U102</f>
        <v>#ERROR!:parse</v>
      </c>
      <c t="str" s="31" r="V83">
        <f>V102</f>
        <v>#ERROR!:parse</v>
      </c>
      <c t="str" s="31" r="W83">
        <f>W102</f>
        <v>#ERROR!:parse</v>
      </c>
      <c t="str" s="31" r="X83">
        <f>X102</f>
        <v>#ERROR!:parse</v>
      </c>
      <c t="str" s="31" r="Y83">
        <f>Y102</f>
        <v>#ERROR!:parse</v>
      </c>
      <c t="str" s="31" r="Z83">
        <f>Z102</f>
        <v>#ERROR!:parse</v>
      </c>
      <c t="str" s="31" r="AA83">
        <f>AA102</f>
        <v>#ERROR!:parse</v>
      </c>
      <c t="str" s="31" r="AB83">
        <f>AB102</f>
        <v>#ERROR!:parse</v>
      </c>
      <c t="str" s="31" r="AC83">
        <f>AC102</f>
        <v>#ERROR!:parse</v>
      </c>
      <c t="str" s="31" r="AD83">
        <f>AD102</f>
        <v>#ERROR!:parse</v>
      </c>
      <c t="str" s="31" r="AE83">
        <f>AE102</f>
        <v>#ERROR!:parse</v>
      </c>
      <c t="str" s="31" r="AF83">
        <f>AF102</f>
        <v>#ERROR!:parse</v>
      </c>
      <c t="str" s="31" r="AG83">
        <f>AG102</f>
        <v>#ERROR!:parse</v>
      </c>
      <c t="str" s="31" r="AH83">
        <f>AH102</f>
        <v>#ERROR!:parse</v>
      </c>
      <c s="30" r="AI83"/>
    </row>
    <row r="84">
      <c s="5" r="A84"/>
      <c t="str" s="5" r="B84">
        <f>B66</f>
        <v>Natural Gas</v>
      </c>
      <c s="5" r="C84"/>
      <c t="str" s="31" r="D84">
        <f>D116</f>
        <v>#ERROR!:parse</v>
      </c>
      <c t="str" s="31" r="E84">
        <f>E116</f>
        <v>#ERROR!:parse</v>
      </c>
      <c t="str" s="31" r="F84">
        <f>F116</f>
        <v>#ERROR!:parse</v>
      </c>
      <c t="str" s="31" r="G84">
        <f>G116</f>
        <v>#ERROR!:parse</v>
      </c>
      <c t="str" s="31" r="H84">
        <f>H116</f>
        <v>#ERROR!:parse</v>
      </c>
      <c t="str" s="31" r="I84">
        <f>I116</f>
        <v>#ERROR!:parse</v>
      </c>
      <c t="str" s="31" r="J84">
        <f>J116</f>
        <v>#ERROR!:parse</v>
      </c>
      <c t="str" s="31" r="K84">
        <f>K116</f>
        <v>#ERROR!:parse</v>
      </c>
      <c t="str" s="31" r="L84">
        <f>L116</f>
        <v>#ERROR!:parse</v>
      </c>
      <c t="str" s="31" r="M84">
        <f>M116</f>
        <v>#ERROR!:parse</v>
      </c>
      <c t="str" s="31" r="N84">
        <f>N116</f>
        <v>#ERROR!:parse</v>
      </c>
      <c t="str" s="31" r="O84">
        <f>O116</f>
        <v>#ERROR!:parse</v>
      </c>
      <c t="str" s="31" r="P84">
        <f>P116</f>
        <v>#ERROR!:parse</v>
      </c>
      <c t="str" s="31" r="Q84">
        <f>Q116</f>
        <v>#ERROR!:parse</v>
      </c>
      <c t="str" s="31" r="R84">
        <f>R116</f>
        <v>#ERROR!:parse</v>
      </c>
      <c t="str" s="31" r="S84">
        <f>S116</f>
        <v>#ERROR!:parse</v>
      </c>
      <c t="str" s="31" r="T84">
        <f>T116</f>
        <v>#ERROR!:parse</v>
      </c>
      <c t="str" s="31" r="U84">
        <f>U116</f>
        <v>#ERROR!:parse</v>
      </c>
      <c t="str" s="31" r="V84">
        <f>V116</f>
        <v>#ERROR!:parse</v>
      </c>
      <c t="str" s="31" r="W84">
        <f>W116</f>
        <v>#ERROR!:parse</v>
      </c>
      <c t="str" s="31" r="X84">
        <f>X116</f>
        <v>#ERROR!:parse</v>
      </c>
      <c t="str" s="31" r="Y84">
        <f>Y116</f>
        <v>#ERROR!:parse</v>
      </c>
      <c t="str" s="31" r="Z84">
        <f>Z116</f>
        <v>#ERROR!:parse</v>
      </c>
      <c t="str" s="31" r="AA84">
        <f>AA116</f>
        <v>#ERROR!:parse</v>
      </c>
      <c t="str" s="31" r="AB84">
        <f>AB116</f>
        <v>#ERROR!:parse</v>
      </c>
      <c t="str" s="31" r="AC84">
        <f>AC116</f>
        <v>#ERROR!:parse</v>
      </c>
      <c t="str" s="31" r="AD84">
        <f>AD116</f>
        <v>#ERROR!:parse</v>
      </c>
      <c t="str" s="31" r="AE84">
        <f>AE116</f>
        <v>#ERROR!:parse</v>
      </c>
      <c t="str" s="31" r="AF84">
        <f>AF116</f>
        <v>#ERROR!:parse</v>
      </c>
      <c t="str" s="31" r="AG84">
        <f>AG116</f>
        <v>#ERROR!:parse</v>
      </c>
      <c t="str" s="31" r="AH84">
        <f>AH116</f>
        <v>#ERROR!:parse</v>
      </c>
      <c s="30" r="AI84"/>
    </row>
    <row r="85">
      <c s="5" r="A85"/>
      <c t="str" s="29" r="B85">
        <f>B67</f>
        <v>Total by Fuel</v>
      </c>
      <c s="5" r="C85"/>
      <c t="str" s="31" r="D85">
        <f>SUM(D81:D84)</f>
        <v>#ERROR!:parse</v>
      </c>
      <c t="str" s="31" r="E85">
        <f>SUM(E81:E84)</f>
        <v>#ERROR!:parse</v>
      </c>
      <c t="str" s="31" r="F85">
        <f>SUM(F81:F84)</f>
        <v>#ERROR!:parse</v>
      </c>
      <c t="str" s="31" r="G85">
        <f>SUM(G81:G84)</f>
        <v>#ERROR!:parse</v>
      </c>
      <c t="str" s="31" r="H85">
        <f>SUM(H81:H84)</f>
        <v>#ERROR!:parse</v>
      </c>
      <c t="str" s="31" r="I85">
        <f>SUM(I81:I84)</f>
        <v>#ERROR!:parse</v>
      </c>
      <c t="str" s="31" r="J85">
        <f>SUM(J81:J84)</f>
        <v>#ERROR!:parse</v>
      </c>
      <c t="str" s="31" r="K85">
        <f>SUM(K81:K84)</f>
        <v>#ERROR!:parse</v>
      </c>
      <c t="str" s="31" r="L85">
        <f>SUM(L81:L84)</f>
        <v>#ERROR!:parse</v>
      </c>
      <c t="str" s="31" r="M85">
        <f>SUM(M81:M84)</f>
        <v>#ERROR!:parse</v>
      </c>
      <c t="str" s="31" r="N85">
        <f>SUM(N81:N84)</f>
        <v>#ERROR!:parse</v>
      </c>
      <c t="str" s="31" r="O85">
        <f>SUM(O81:O84)</f>
        <v>#ERROR!:parse</v>
      </c>
      <c t="str" s="31" r="P85">
        <f>SUM(P81:P84)</f>
        <v>#ERROR!:parse</v>
      </c>
      <c t="str" s="31" r="Q85">
        <f>SUM(Q81:Q84)</f>
        <v>#ERROR!:parse</v>
      </c>
      <c t="str" s="31" r="R85">
        <f>SUM(R81:R84)</f>
        <v>#ERROR!:parse</v>
      </c>
      <c t="str" s="31" r="S85">
        <f>SUM(S81:S84)</f>
        <v>#ERROR!:parse</v>
      </c>
      <c t="str" s="31" r="T85">
        <f>SUM(T81:T84)</f>
        <v>#ERROR!:parse</v>
      </c>
      <c t="str" s="31" r="U85">
        <f>SUM(U81:U84)</f>
        <v>#ERROR!:parse</v>
      </c>
      <c t="str" s="31" r="V85">
        <f>SUM(V81:V84)</f>
        <v>#ERROR!:parse</v>
      </c>
      <c t="str" s="31" r="W85">
        <f>SUM(W81:W84)</f>
        <v>#ERROR!:parse</v>
      </c>
      <c t="str" s="31" r="X85">
        <f>SUM(X81:X84)</f>
        <v>#ERROR!:parse</v>
      </c>
      <c t="str" s="31" r="Y85">
        <f>SUM(Y81:Y84)</f>
        <v>#ERROR!:parse</v>
      </c>
      <c t="str" s="31" r="Z85">
        <f>SUM(Z81:Z84)</f>
        <v>#ERROR!:parse</v>
      </c>
      <c t="str" s="31" r="AA85">
        <f>SUM(AA81:AA84)</f>
        <v>#ERROR!:parse</v>
      </c>
      <c t="str" s="31" r="AB85">
        <f>SUM(AB81:AB84)</f>
        <v>#ERROR!:parse</v>
      </c>
      <c t="str" s="31" r="AC85">
        <f>SUM(AC81:AC84)</f>
        <v>#ERROR!:parse</v>
      </c>
      <c t="str" s="31" r="AD85">
        <f>SUM(AD81:AD84)</f>
        <v>#ERROR!:parse</v>
      </c>
      <c t="str" s="31" r="AE85">
        <f>SUM(AE81:AE84)</f>
        <v>#ERROR!:parse</v>
      </c>
      <c t="str" s="31" r="AF85">
        <f>SUM(AF81:AF84)</f>
        <v>#ERROR!:parse</v>
      </c>
      <c t="str" s="31" r="AG85">
        <f>SUM(AG81:AG84)</f>
        <v>#ERROR!:parse</v>
      </c>
      <c t="str" s="31" r="AH85">
        <f>SUM(AH81:AH84)</f>
        <v>#ERROR!:parse</v>
      </c>
      <c s="30" r="AI85"/>
    </row>
    <row r="86">
      <c s="5" r="A86"/>
      <c s="5" r="B86"/>
      <c s="5" r="C86"/>
      <c s="5" r="D86"/>
      <c s="5" r="E86"/>
      <c s="5" r="F86"/>
      <c s="5" r="G86"/>
      <c s="5" r="H86"/>
      <c s="5" r="I86"/>
      <c s="5" r="J86"/>
      <c s="5" r="K86"/>
      <c s="5" r="L86"/>
      <c s="5" r="M86"/>
      <c s="5" r="N86"/>
      <c s="5" r="O86"/>
      <c s="5" r="P86"/>
      <c s="5" r="Q86"/>
      <c s="5" r="R86"/>
      <c s="5" r="S86"/>
      <c s="5" r="T86"/>
      <c s="5" r="U86"/>
      <c s="5" r="V86"/>
      <c s="5" r="W86"/>
      <c s="5" r="X86"/>
      <c s="5" r="Y86"/>
      <c s="5" r="Z86"/>
      <c s="5" r="AA86"/>
      <c s="5" r="AB86"/>
      <c s="5" r="AC86"/>
      <c s="5" r="AD86"/>
      <c s="5" r="AE86"/>
      <c s="5" r="AF86"/>
      <c s="5" r="AG86"/>
      <c s="5" r="AH86"/>
      <c s="30" r="AI86"/>
    </row>
    <row r="87">
      <c s="5" r="A87"/>
      <c s="5" r="B87"/>
      <c s="5" r="C87"/>
      <c s="5" r="D87"/>
      <c s="5" r="E87"/>
      <c s="5" r="F87"/>
      <c s="5" r="G87"/>
      <c s="5" r="H87"/>
      <c s="5" r="I87"/>
      <c s="5" r="J87"/>
      <c s="5" r="K87"/>
      <c s="5" r="L87"/>
      <c s="5" r="M87"/>
      <c s="5" r="N87"/>
      <c s="5" r="O87"/>
      <c s="5" r="P87"/>
      <c s="5" r="Q87"/>
      <c s="5" r="R87"/>
      <c s="5" r="S87"/>
      <c s="5" r="T87"/>
      <c s="5" r="U87"/>
      <c s="5" r="V87"/>
      <c s="5" r="W87"/>
      <c s="5" r="X87"/>
      <c s="5" r="Y87"/>
      <c s="5" r="Z87"/>
      <c s="5" r="AA87"/>
      <c s="5" r="AB87"/>
      <c s="5" r="AC87"/>
      <c s="5" r="AD87"/>
      <c s="5" r="AE87"/>
      <c s="5" r="AF87"/>
      <c s="5" r="AG87"/>
      <c s="5" r="AH87"/>
      <c s="30" r="AI87"/>
    </row>
    <row r="88">
      <c s="5" r="A88"/>
      <c t="str" s="29" r="B88">
        <f>B70</f>
        <v>By Sector</v>
      </c>
      <c s="5" r="C88"/>
      <c s="29" r="D88">
        <f>D80</f>
        <v>1980</v>
      </c>
      <c s="29" r="E88">
        <f>E80</f>
        <v>1981</v>
      </c>
      <c s="29" r="F88">
        <f>F80</f>
        <v>1982</v>
      </c>
      <c s="29" r="G88">
        <f>G80</f>
        <v>1983</v>
      </c>
      <c s="29" r="H88">
        <f>H80</f>
        <v>1984</v>
      </c>
      <c s="29" r="I88">
        <f>I80</f>
        <v>1985</v>
      </c>
      <c s="29" r="J88">
        <f>J80</f>
        <v>1986</v>
      </c>
      <c s="29" r="K88">
        <f>K80</f>
        <v>1987</v>
      </c>
      <c s="29" r="L88">
        <f>L80</f>
        <v>1988</v>
      </c>
      <c s="29" r="M88">
        <f>M80</f>
        <v>1989</v>
      </c>
      <c s="29" r="N88">
        <f>N80</f>
        <v>1990</v>
      </c>
      <c s="29" r="O88">
        <f>O80</f>
        <v>1991</v>
      </c>
      <c s="29" r="P88">
        <f>P80</f>
        <v>1992</v>
      </c>
      <c s="29" r="Q88">
        <f>Q80</f>
        <v>1993</v>
      </c>
      <c s="29" r="R88">
        <f>R80</f>
        <v>1994</v>
      </c>
      <c s="29" r="S88">
        <f>S80</f>
        <v>1995</v>
      </c>
      <c s="29" r="T88">
        <f>T80</f>
        <v>1996</v>
      </c>
      <c s="29" r="U88">
        <f>U80</f>
        <v>1997</v>
      </c>
      <c s="29" r="V88">
        <f>V80</f>
        <v>1998</v>
      </c>
      <c s="29" r="W88">
        <f>W80</f>
        <v>1999</v>
      </c>
      <c s="29" r="X88">
        <f>X80</f>
        <v>2000</v>
      </c>
      <c s="29" r="Y88">
        <f>Y80</f>
        <v>2001</v>
      </c>
      <c s="29" r="Z88">
        <f>Z80</f>
        <v>2002</v>
      </c>
      <c s="29" r="AA88">
        <f>AA80</f>
        <v>2003</v>
      </c>
      <c s="29" r="AB88">
        <f>AB80</f>
        <v>2004</v>
      </c>
      <c s="29" r="AC88">
        <f>AC80</f>
        <v>2005</v>
      </c>
      <c s="29" r="AD88">
        <f>AD80</f>
        <v>2006</v>
      </c>
      <c s="29" r="AE88">
        <f>AE80</f>
        <v>2007</v>
      </c>
      <c s="29" r="AF88">
        <f>AF80</f>
        <v>2008</v>
      </c>
      <c s="29" r="AG88">
        <f>AG80</f>
        <v>2009</v>
      </c>
      <c s="29" r="AH88">
        <f>AH80</f>
        <v>2010</v>
      </c>
      <c s="30" r="AI88"/>
    </row>
    <row r="89">
      <c s="5" r="A89"/>
      <c t="str" s="5" r="B89">
        <f>B71</f>
        <v>Residential</v>
      </c>
      <c s="5" r="C89"/>
      <c s="31" r="D89"/>
      <c s="31" r="E89"/>
      <c s="31" r="F89"/>
      <c s="31" r="G89"/>
      <c s="31" r="H89"/>
      <c s="31" r="I89"/>
      <c s="31" r="J89"/>
      <c s="31" r="K89"/>
      <c s="31" r="L89"/>
      <c s="31" r="M89"/>
      <c s="31" r="N89"/>
      <c s="31" r="O89"/>
      <c s="31" r="P89"/>
      <c s="31" r="Q89"/>
      <c s="31" r="R89"/>
      <c s="31" r="S89"/>
      <c s="31" r="T89"/>
      <c s="31" r="U89"/>
      <c s="31" r="V89"/>
      <c s="31" r="W89"/>
      <c s="31" r="X89"/>
      <c s="31" r="Y89"/>
      <c s="31" r="Z89"/>
      <c s="31" r="AA89"/>
      <c s="31" r="AB89"/>
      <c s="31" r="AC89"/>
      <c s="31" r="AD89"/>
      <c s="31" r="AE89"/>
      <c s="31" r="AF89"/>
      <c s="31" r="AG89"/>
      <c s="31" r="AH89"/>
      <c s="30" r="AI89"/>
    </row>
    <row r="90">
      <c s="5" r="A90"/>
      <c t="str" s="5" r="B90">
        <f>B72</f>
        <v>Commercial</v>
      </c>
      <c s="5" r="C90"/>
      <c s="31" r="D90"/>
      <c s="31" r="E90"/>
      <c s="31" r="F90"/>
      <c s="31" r="G90"/>
      <c s="31" r="H90"/>
      <c s="31" r="I90"/>
      <c s="31" r="J90"/>
      <c s="31" r="K90"/>
      <c s="31" r="L90"/>
      <c s="31" r="M90"/>
      <c s="31" r="N90"/>
      <c s="31" r="O90"/>
      <c s="31" r="P90"/>
      <c s="31" r="Q90"/>
      <c s="31" r="R90"/>
      <c s="31" r="S90"/>
      <c s="31" r="T90"/>
      <c s="31" r="U90"/>
      <c s="31" r="V90"/>
      <c s="31" r="W90"/>
      <c s="31" r="X90"/>
      <c s="31" r="Y90"/>
      <c s="31" r="Z90"/>
      <c s="31" r="AA90"/>
      <c s="31" r="AB90"/>
      <c s="31" r="AC90"/>
      <c s="31" r="AD90"/>
      <c s="31" r="AE90"/>
      <c s="31" r="AF90"/>
      <c s="31" r="AG90"/>
      <c s="31" r="AH90"/>
      <c s="30" r="AI90"/>
    </row>
    <row r="91">
      <c s="5" r="A91"/>
      <c t="str" s="5" r="B91">
        <f>B73</f>
        <v>Industrial</v>
      </c>
      <c s="5" r="C91"/>
      <c t="str" s="31" r="D91">
        <f>D85-D92</f>
        <v>#ERROR!:parse</v>
      </c>
      <c t="str" s="31" r="E91">
        <f>E85-E92</f>
        <v>#ERROR!:parse</v>
      </c>
      <c t="str" s="31" r="F91">
        <f>F85-F92</f>
        <v>#ERROR!:parse</v>
      </c>
      <c t="str" s="31" r="G91">
        <f>G85-G92</f>
        <v>#ERROR!:parse</v>
      </c>
      <c t="str" s="31" r="H91">
        <f>H85-H92</f>
        <v>#ERROR!:parse</v>
      </c>
      <c t="str" s="31" r="I91">
        <f>I85-I92</f>
        <v>#ERROR!:parse</v>
      </c>
      <c t="str" s="31" r="J91">
        <f>J85-J92</f>
        <v>#ERROR!:parse</v>
      </c>
      <c t="str" s="31" r="K91">
        <f>K85-K92</f>
        <v>#ERROR!:parse</v>
      </c>
      <c t="str" s="31" r="L91">
        <f>L85-L92</f>
        <v>#ERROR!:parse</v>
      </c>
      <c t="str" s="31" r="M91">
        <f>M85-M92</f>
        <v>#ERROR!:parse</v>
      </c>
      <c t="str" s="31" r="N91">
        <f>N85-N92</f>
        <v>#ERROR!:parse</v>
      </c>
      <c t="str" s="31" r="O91">
        <f>O85-O92</f>
        <v>#ERROR!:parse</v>
      </c>
      <c t="str" s="31" r="P91">
        <f>P85-P92</f>
        <v>#ERROR!:parse</v>
      </c>
      <c t="str" s="31" r="Q91">
        <f>Q85-Q92</f>
        <v>#ERROR!:parse</v>
      </c>
      <c t="str" s="31" r="R91">
        <f>R85-R92</f>
        <v>#ERROR!:parse</v>
      </c>
      <c t="str" s="31" r="S91">
        <f>S85-S92</f>
        <v>#ERROR!:parse</v>
      </c>
      <c t="str" s="31" r="T91">
        <f>T85-T92</f>
        <v>#ERROR!:parse</v>
      </c>
      <c t="str" s="31" r="U91">
        <f>U85-U92</f>
        <v>#ERROR!:parse</v>
      </c>
      <c t="str" s="31" r="V91">
        <f>V85-V92</f>
        <v>#ERROR!:parse</v>
      </c>
      <c t="str" s="31" r="W91">
        <f>W85-W92</f>
        <v>#ERROR!:parse</v>
      </c>
      <c t="str" s="31" r="X91">
        <f>X85-X92</f>
        <v>#ERROR!:parse</v>
      </c>
      <c t="str" s="31" r="Y91">
        <f>Y85-Y92</f>
        <v>#ERROR!:parse</v>
      </c>
      <c t="str" s="31" r="Z91">
        <f>Z85-Z92</f>
        <v>#ERROR!:parse</v>
      </c>
      <c t="str" s="31" r="AA91">
        <f>AA85-AA92</f>
        <v>#ERROR!:parse</v>
      </c>
      <c t="str" s="31" r="AB91">
        <f>AB85-AB92</f>
        <v>#ERROR!:parse</v>
      </c>
      <c t="str" s="31" r="AC91">
        <f>AC85-AC92</f>
        <v>#ERROR!:parse</v>
      </c>
      <c t="str" s="31" r="AD91">
        <f>AD85-AD92</f>
        <v>#ERROR!:parse</v>
      </c>
      <c t="str" s="31" r="AE91">
        <f>AE85-AE92</f>
        <v>#ERROR!:parse</v>
      </c>
      <c t="str" s="31" r="AF91">
        <f>AF85-AF92</f>
        <v>#ERROR!:parse</v>
      </c>
      <c t="str" s="31" r="AG91">
        <f>AG85-AG92</f>
        <v>#ERROR!:parse</v>
      </c>
      <c t="str" s="31" r="AH91">
        <f>AH85-AH92</f>
        <v>#ERROR!:parse</v>
      </c>
      <c s="30" r="AI91"/>
    </row>
    <row r="92">
      <c s="5" r="A92"/>
      <c t="str" s="5" r="B92">
        <f>B74</f>
        <v>Transportation</v>
      </c>
      <c s="5" r="C92"/>
      <c s="31" r="D92">
        <f>D114</f>
        <v>119223.72</v>
      </c>
      <c s="31" r="E92">
        <f>E114</f>
        <v>114362.746666666</v>
      </c>
      <c s="31" r="F92">
        <f>F114</f>
        <v>104269.733333334</v>
      </c>
      <c s="31" r="G92">
        <f>G114</f>
        <v>109167.813333334</v>
      </c>
      <c s="31" r="H92">
        <f>H114</f>
        <v>116403.613333334</v>
      </c>
      <c s="31" r="I92">
        <f>I114</f>
        <v>108499.893333334</v>
      </c>
      <c s="31" r="J92">
        <f>J114</f>
        <v>106087.96</v>
      </c>
      <c s="31" r="K92">
        <f>K114</f>
        <v>119928.746666666</v>
      </c>
      <c s="31" r="L92">
        <f>L114</f>
        <v>115661.48</v>
      </c>
      <c s="31" r="M92">
        <f>M114</f>
        <v>118630.013333334</v>
      </c>
      <c s="31" r="N92">
        <f>N114</f>
        <v>122080.933333334</v>
      </c>
      <c s="31" r="O92">
        <f>O114</f>
        <v>109204.92</v>
      </c>
      <c s="31" r="P92">
        <f>P114</f>
        <v>111357.106666666</v>
      </c>
      <c s="31" r="Q92">
        <f>Q114</f>
        <v>113397.973333334</v>
      </c>
      <c s="31" r="R92">
        <f>R114</f>
        <v>118518.693333334</v>
      </c>
      <c s="31" r="S92">
        <f>S114</f>
        <v>116477.826666666</v>
      </c>
      <c s="31" r="T92">
        <f>T114</f>
        <v>113026.906666666</v>
      </c>
      <c s="31" r="U92">
        <f>U114</f>
        <v>119409.253333334</v>
      </c>
      <c s="31" r="V92">
        <f>V114</f>
        <v>125012.36</v>
      </c>
      <c s="31" r="W92">
        <f>W114</f>
        <v>126311.093333334</v>
      </c>
      <c s="31" r="X92">
        <f>X114</f>
        <v>124418.653333334</v>
      </c>
      <c s="31" r="Y92">
        <f>Y114</f>
        <v>113991.68</v>
      </c>
      <c s="31" r="Z92">
        <f>Z114</f>
        <v>112655.84</v>
      </c>
      <c s="31" r="AA92">
        <f>AA114</f>
        <v>104121.306666666</v>
      </c>
      <c s="31" r="AB92">
        <f>AB114</f>
        <v>105494.253333334</v>
      </c>
      <c s="31" r="AC92">
        <f>AC114</f>
        <v>104937.653333334</v>
      </c>
      <c s="31" r="AD92">
        <f>AD114</f>
        <v>102265.973333334</v>
      </c>
      <c s="31" r="AE92">
        <f>AE114</f>
        <v>105605.573333334</v>
      </c>
      <c s="31" r="AF92">
        <f>AF114</f>
        <v>98035.8133333335</v>
      </c>
      <c s="31" r="AG92">
        <f>AG114</f>
        <v>88128.3333333335</v>
      </c>
      <c s="31" r="AH92">
        <f>AH114</f>
        <v>97924.4933333335</v>
      </c>
      <c s="30" r="AI92"/>
    </row>
    <row r="93">
      <c s="5" r="A93"/>
      <c t="str" s="5" r="B93">
        <f>B75</f>
        <v>Electric Power</v>
      </c>
      <c s="5" r="C93"/>
      <c s="31" r="D93"/>
      <c s="31" r="E93"/>
      <c s="31" r="F93"/>
      <c s="31" r="G93"/>
      <c s="31" r="H93"/>
      <c s="31" r="I93"/>
      <c s="31" r="J93"/>
      <c s="31" r="K93"/>
      <c s="31" r="L93"/>
      <c s="31" r="M93"/>
      <c s="31" r="N93"/>
      <c s="31" r="O93"/>
      <c s="31" r="P93"/>
      <c s="31" r="Q93"/>
      <c s="31" r="R93"/>
      <c s="31" r="S93"/>
      <c s="31" r="T93"/>
      <c s="31" r="U93"/>
      <c s="31" r="V93"/>
      <c s="31" r="W93"/>
      <c s="31" r="X93"/>
      <c s="31" r="Y93"/>
      <c s="31" r="Z93"/>
      <c s="31" r="AA93"/>
      <c s="31" r="AB93"/>
      <c s="31" r="AC93"/>
      <c s="31" r="AD93"/>
      <c s="31" r="AE93"/>
      <c s="31" r="AF93"/>
      <c s="31" r="AG93"/>
      <c s="31" r="AH93"/>
      <c s="30" r="AI93"/>
    </row>
    <row r="94">
      <c s="5" r="A94"/>
      <c t="str" s="29" r="B94">
        <f>B76</f>
        <v>Total by Sector</v>
      </c>
      <c s="5" r="C94"/>
      <c t="str" s="31" r="D94">
        <f>SUM(D91:D92)</f>
        <v>#ERROR!:parse</v>
      </c>
      <c t="str" s="31" r="E94">
        <f>SUM(E91:E92)</f>
        <v>#ERROR!:parse</v>
      </c>
      <c t="str" s="31" r="F94">
        <f>SUM(F91:F92)</f>
        <v>#ERROR!:parse</v>
      </c>
      <c t="str" s="31" r="G94">
        <f>SUM(G91:G92)</f>
        <v>#ERROR!:parse</v>
      </c>
      <c t="str" s="31" r="H94">
        <f>SUM(H91:H92)</f>
        <v>#ERROR!:parse</v>
      </c>
      <c t="str" s="31" r="I94">
        <f>SUM(I91:I92)</f>
        <v>#ERROR!:parse</v>
      </c>
      <c t="str" s="31" r="J94">
        <f>SUM(J91:J92)</f>
        <v>#ERROR!:parse</v>
      </c>
      <c t="str" s="31" r="K94">
        <f>SUM(K91:K92)</f>
        <v>#ERROR!:parse</v>
      </c>
      <c t="str" s="31" r="L94">
        <f>SUM(L91:L92)</f>
        <v>#ERROR!:parse</v>
      </c>
      <c t="str" s="31" r="M94">
        <f>SUM(M91:M92)</f>
        <v>#ERROR!:parse</v>
      </c>
      <c t="str" s="31" r="N94">
        <f>SUM(N91:N92)</f>
        <v>#ERROR!:parse</v>
      </c>
      <c t="str" s="31" r="O94">
        <f>SUM(O91:O92)</f>
        <v>#ERROR!:parse</v>
      </c>
      <c t="str" s="31" r="P94">
        <f>SUM(P91:P92)</f>
        <v>#ERROR!:parse</v>
      </c>
      <c t="str" s="31" r="Q94">
        <f>SUM(Q91:Q92)</f>
        <v>#ERROR!:parse</v>
      </c>
      <c t="str" s="31" r="R94">
        <f>SUM(R91:R92)</f>
        <v>#ERROR!:parse</v>
      </c>
      <c t="str" s="31" r="S94">
        <f>SUM(S91:S92)</f>
        <v>#ERROR!:parse</v>
      </c>
      <c t="str" s="31" r="T94">
        <f>SUM(T91:T92)</f>
        <v>#ERROR!:parse</v>
      </c>
      <c t="str" s="31" r="U94">
        <f>SUM(U91:U92)</f>
        <v>#ERROR!:parse</v>
      </c>
      <c t="str" s="31" r="V94">
        <f>SUM(V91:V92)</f>
        <v>#ERROR!:parse</v>
      </c>
      <c t="str" s="31" r="W94">
        <f>SUM(W91:W92)</f>
        <v>#ERROR!:parse</v>
      </c>
      <c t="str" s="31" r="X94">
        <f>SUM(X91:X92)</f>
        <v>#ERROR!:parse</v>
      </c>
      <c t="str" s="31" r="Y94">
        <f>SUM(Y91:Y92)</f>
        <v>#ERROR!:parse</v>
      </c>
      <c t="str" s="31" r="Z94">
        <f>SUM(Z91:Z92)</f>
        <v>#ERROR!:parse</v>
      </c>
      <c t="str" s="31" r="AA94">
        <f>SUM(AA91:AA92)</f>
        <v>#ERROR!:parse</v>
      </c>
      <c t="str" s="31" r="AB94">
        <f>SUM(AB91:AB92)</f>
        <v>#ERROR!:parse</v>
      </c>
      <c t="str" s="31" r="AC94">
        <f>SUM(AC91:AC92)</f>
        <v>#ERROR!:parse</v>
      </c>
      <c t="str" s="31" r="AD94">
        <f>SUM(AD91:AD92)</f>
        <v>#ERROR!:parse</v>
      </c>
      <c t="str" s="31" r="AE94">
        <f>SUM(AE91:AE92)</f>
        <v>#ERROR!:parse</v>
      </c>
      <c t="str" s="31" r="AF94">
        <f>SUM(AF91:AF92)</f>
        <v>#ERROR!:parse</v>
      </c>
      <c t="str" s="31" r="AG94">
        <f>SUM(AG91:AG92)</f>
        <v>#ERROR!:parse</v>
      </c>
      <c t="str" s="31" r="AH94">
        <f>SUM(AH91:AH92)</f>
        <v>#ERROR!:parse</v>
      </c>
      <c s="30" r="AI94"/>
    </row>
    <row r="95">
      <c s="30" r="A95"/>
      <c s="30" r="B95"/>
      <c s="30" r="C95"/>
      <c s="30" r="D95"/>
      <c s="30" r="E95"/>
      <c s="30" r="F95"/>
      <c s="30" r="G95"/>
      <c s="30" r="H95"/>
      <c s="30" r="I95"/>
      <c s="30" r="J95"/>
      <c s="30" r="K95"/>
      <c s="30" r="L95"/>
      <c s="30" r="M95"/>
      <c s="30" r="N95"/>
      <c s="30" r="O95"/>
      <c s="30" r="P95"/>
      <c s="30" r="Q95"/>
      <c s="30" r="R95"/>
      <c s="30" r="S95"/>
      <c s="30" r="T95"/>
      <c s="30" r="U95"/>
      <c s="30" r="V95"/>
      <c s="30" r="W95"/>
      <c s="30" r="X95"/>
      <c s="30" r="Y95"/>
      <c s="30" r="Z95"/>
      <c s="30" r="AA95"/>
      <c s="30" r="AB95"/>
      <c s="30" r="AC95"/>
      <c s="30" r="AD95"/>
      <c s="30" r="AE95"/>
      <c s="30" r="AF95"/>
      <c s="30" r="AG95"/>
      <c s="30" r="AH95"/>
      <c s="30" r="AI95"/>
    </row>
    <row r="96">
      <c t="s" s="3" r="A96">
        <v>90</v>
      </c>
      <c s="30" r="B96"/>
      <c s="30" r="C96"/>
      <c s="30" r="D96"/>
      <c s="30" r="E96"/>
      <c s="30" r="F96"/>
      <c s="30" r="G96"/>
      <c s="30" r="H96"/>
      <c s="30" r="I96"/>
      <c s="30" r="J96"/>
      <c s="30" r="K96"/>
      <c s="30" r="L96"/>
      <c s="30" r="M96"/>
      <c s="30" r="N96"/>
      <c s="30" r="O96"/>
      <c s="30" r="P96"/>
      <c s="30" r="Q96"/>
      <c s="30" r="R96"/>
      <c s="30" r="S96"/>
      <c s="30" r="T96"/>
      <c s="30" r="U96"/>
      <c s="30" r="V96"/>
      <c s="30" r="W96"/>
      <c s="30" r="X96"/>
      <c s="30" r="Y96"/>
      <c s="30" r="Z96"/>
      <c s="30" r="AA96"/>
      <c s="30" r="AB96"/>
      <c s="30" r="AC96"/>
      <c s="30" r="AD96"/>
      <c s="30" r="AE96"/>
      <c s="30" r="AF96"/>
      <c s="30" r="AG96"/>
      <c s="30" r="AH96"/>
      <c s="30" r="AI96"/>
    </row>
    <row r="97">
      <c t="s" s="20" r="A97">
        <v>91</v>
      </c>
      <c s="20" r="B97"/>
      <c t="s" s="20" r="C97">
        <v>92</v>
      </c>
      <c s="20" r="D97">
        <f>D88</f>
        <v>1980</v>
      </c>
      <c s="20" r="E97">
        <f>E88</f>
        <v>1981</v>
      </c>
      <c s="20" r="F97">
        <f>F88</f>
        <v>1982</v>
      </c>
      <c s="20" r="G97">
        <f>G88</f>
        <v>1983</v>
      </c>
      <c s="20" r="H97">
        <f>H88</f>
        <v>1984</v>
      </c>
      <c s="20" r="I97">
        <f>I88</f>
        <v>1985</v>
      </c>
      <c s="20" r="J97">
        <f>J88</f>
        <v>1986</v>
      </c>
      <c s="20" r="K97">
        <f>K88</f>
        <v>1987</v>
      </c>
      <c s="20" r="L97">
        <f>L88</f>
        <v>1988</v>
      </c>
      <c s="20" r="M97">
        <f>M88</f>
        <v>1989</v>
      </c>
      <c s="20" r="N97">
        <f>N88</f>
        <v>1990</v>
      </c>
      <c s="20" r="O97">
        <f>O88</f>
        <v>1991</v>
      </c>
      <c s="20" r="P97">
        <f>P88</f>
        <v>1992</v>
      </c>
      <c s="20" r="Q97">
        <f>Q88</f>
        <v>1993</v>
      </c>
      <c s="20" r="R97">
        <f>R88</f>
        <v>1994</v>
      </c>
      <c s="20" r="S97">
        <f>S88</f>
        <v>1995</v>
      </c>
      <c s="20" r="T97">
        <f>T88</f>
        <v>1996</v>
      </c>
      <c s="20" r="U97">
        <f>U88</f>
        <v>1997</v>
      </c>
      <c s="20" r="V97">
        <f>V88</f>
        <v>1998</v>
      </c>
      <c s="20" r="W97">
        <f>W88</f>
        <v>1999</v>
      </c>
      <c s="20" r="X97">
        <f>X88</f>
        <v>2000</v>
      </c>
      <c s="20" r="Y97">
        <f>Y88</f>
        <v>2001</v>
      </c>
      <c s="20" r="Z97">
        <f>Z88</f>
        <v>2002</v>
      </c>
      <c s="20" r="AA97">
        <f>AA88</f>
        <v>2003</v>
      </c>
      <c s="20" r="AB97">
        <f>AB88</f>
        <v>2004</v>
      </c>
      <c s="20" r="AC97">
        <f>AC88</f>
        <v>2005</v>
      </c>
      <c s="20" r="AD97">
        <f>AD88</f>
        <v>2006</v>
      </c>
      <c s="20" r="AE97">
        <f>AE88</f>
        <v>2007</v>
      </c>
      <c s="20" r="AF97">
        <f>AF88</f>
        <v>2008</v>
      </c>
      <c s="20" r="AG97">
        <f>AG88</f>
        <v>2009</v>
      </c>
      <c s="20" r="AH97">
        <f>AH88</f>
        <v>2010</v>
      </c>
      <c s="30" r="AI97"/>
    </row>
    <row r="98">
      <c s="13" r="A98"/>
      <c t="s" s="20" r="B98">
        <v>3</v>
      </c>
      <c t="str" s="18" r="C98">
        <f>Summary!$D$52</f>
        <v/>
      </c>
      <c t="str" s="12" r="D98">
        <f>(D120*$C$98)*(10^6)</f>
        <v>#ERROR!:parse</v>
      </c>
      <c t="str" s="12" r="E98">
        <f>(E120*$C$98)*(10^6)</f>
        <v>#ERROR!:parse</v>
      </c>
      <c t="str" s="12" r="F98">
        <f>(F120*$C$98)*(10^6)</f>
        <v>#ERROR!:parse</v>
      </c>
      <c t="str" s="12" r="G98">
        <f>(G120*$C$98)*(10^6)</f>
        <v>#ERROR!:parse</v>
      </c>
      <c t="str" s="12" r="H98">
        <f>(H120*$C$98)*(10^6)</f>
        <v>#ERROR!:parse</v>
      </c>
      <c t="str" s="12" r="I98">
        <f>(I120*$C$98)*(10^6)</f>
        <v>#ERROR!:parse</v>
      </c>
      <c t="str" s="12" r="J98">
        <f>(J120*$C$98)*(10^6)</f>
        <v>#ERROR!:parse</v>
      </c>
      <c t="str" s="12" r="K98">
        <f>(K120*$C$98)*(10^6)</f>
        <v>#ERROR!:parse</v>
      </c>
      <c t="str" s="12" r="L98">
        <f>(L120*$C$98)*(10^6)</f>
        <v>#ERROR!:parse</v>
      </c>
      <c t="str" s="12" r="M98">
        <f>(M120*$C$98)*(10^6)</f>
        <v>#ERROR!:parse</v>
      </c>
      <c t="str" s="12" r="N98">
        <f>(N120*$C$98)*(10^6)</f>
        <v>#ERROR!:parse</v>
      </c>
      <c t="str" s="12" r="O98">
        <f>(O120*$C$98)*(10^6)</f>
        <v>#ERROR!:parse</v>
      </c>
      <c t="str" s="12" r="P98">
        <f>(P120*$C$98)*(10^6)</f>
        <v>#ERROR!:parse</v>
      </c>
      <c t="str" s="12" r="Q98">
        <f>(Q120*$C$98)*(10^6)</f>
        <v>#ERROR!:parse</v>
      </c>
      <c t="str" s="12" r="R98">
        <f>(R120*$C$98)*(10^6)</f>
        <v>#ERROR!:parse</v>
      </c>
      <c t="str" s="12" r="S98">
        <f>(S120*$C$98)*(10^6)</f>
        <v>#ERROR!:parse</v>
      </c>
      <c t="str" s="12" r="T98">
        <f>(T120*$C$98)*(10^6)</f>
        <v>#ERROR!:parse</v>
      </c>
      <c t="str" s="12" r="U98">
        <f>(U120*$C$98)*(10^6)</f>
        <v>#ERROR!:parse</v>
      </c>
      <c t="str" s="12" r="V98">
        <f>(V120*$C$98)*(10^6)</f>
        <v>#ERROR!:parse</v>
      </c>
      <c t="str" s="12" r="W98">
        <f>(W120*$C$98)*(10^6)</f>
        <v>#ERROR!:parse</v>
      </c>
      <c t="str" s="12" r="X98">
        <f>(X120*$C$98)*(10^6)</f>
        <v>#ERROR!:parse</v>
      </c>
      <c t="str" s="12" r="Y98">
        <f>(Y120*$C$98)*(10^6)</f>
        <v>#ERROR!:parse</v>
      </c>
      <c t="str" s="12" r="Z98">
        <f>(Z120*$C$98)*(10^6)</f>
        <v>#ERROR!:parse</v>
      </c>
      <c t="str" s="12" r="AA98">
        <f>(AA120*$C$98)*(10^6)</f>
        <v>#ERROR!:parse</v>
      </c>
      <c t="str" s="12" r="AB98">
        <f>(AB120*$C$98)*(10^6)</f>
        <v>#ERROR!:parse</v>
      </c>
      <c t="str" s="12" r="AC98">
        <f>(AC120*$C$98)*(10^6)</f>
        <v>#ERROR!:parse</v>
      </c>
      <c t="str" s="12" r="AD98">
        <f>(AD120*$C$98)*(10^6)</f>
        <v>#ERROR!:parse</v>
      </c>
      <c t="str" s="12" r="AE98">
        <f>(AE120*$C$98)*(10^6)</f>
        <v>#ERROR!:parse</v>
      </c>
      <c t="str" s="12" r="AF98">
        <f>(AF120*$C$98)*(10^6)</f>
        <v>#ERROR!:parse</v>
      </c>
      <c t="str" s="12" r="AG98">
        <f>(AG120*$C$98)*(10^6)</f>
        <v>#ERROR!:parse</v>
      </c>
      <c t="str" s="12" r="AH98">
        <f>(AH120*$C$98)*(10^6)</f>
        <v>#ERROR!:parse</v>
      </c>
      <c s="30" r="AI98"/>
    </row>
    <row r="99">
      <c s="13" r="A99"/>
      <c s="13" r="B99"/>
      <c s="13" r="C99"/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  <c s="12" r="U99"/>
      <c s="12" r="V99"/>
      <c s="12" r="W99"/>
      <c s="12" r="X99"/>
      <c s="12" r="Y99"/>
      <c s="12" r="Z99"/>
      <c s="12" r="AA99"/>
      <c s="12" r="AB99"/>
      <c s="12" r="AC99"/>
      <c s="12" r="AD99"/>
      <c s="12" r="AE99"/>
      <c s="12" r="AF99"/>
      <c s="12" r="AG99"/>
      <c s="12" r="AH99"/>
      <c s="30" r="AI99"/>
    </row>
    <row r="100">
      <c s="13" r="A100"/>
      <c t="s" s="20" r="B100">
        <v>21</v>
      </c>
      <c s="13" r="C100"/>
      <c t="str" s="12" r="D100">
        <f>SUM(D101,D103,D104,D105,D106,D107,D108,D109,D110,D111,D112,D113,D114)</f>
        <v>#ERROR!:parse</v>
      </c>
      <c t="str" s="12" r="E100">
        <f>SUM(E101,E103,E104,E105,E106,E107,E108,E109,E110,E111,E112,E113,E114)</f>
        <v>#ERROR!:parse</v>
      </c>
      <c t="str" s="12" r="F100">
        <f>SUM(F101,F103,F104,F105,F106,F107,F108,F109,F110,F111,F112,F113,F114)</f>
        <v>#ERROR!:parse</v>
      </c>
      <c t="str" s="12" r="G100">
        <f>SUM(G101,G103,G104,G105,G106,G107,G108,G109,G110,G111,G112,G113,G114)</f>
        <v>#ERROR!:parse</v>
      </c>
      <c t="str" s="12" r="H100">
        <f>SUM(H101,H103,H104,H105,H106,H107,H108,H109,H110,H111,H112,H113,H114)</f>
        <v>#ERROR!:parse</v>
      </c>
      <c t="str" s="12" r="I100">
        <f>SUM(I101,I103,I104,I105,I106,I107,I108,I109,I110,I111,I112,I113,I114)</f>
        <v>#ERROR!:parse</v>
      </c>
      <c t="str" s="12" r="J100">
        <f>SUM(J101,J103,J104,J105,J106,J107,J108,J109,J110,J111,J112,J113,J114)</f>
        <v>#ERROR!:parse</v>
      </c>
      <c t="str" s="12" r="K100">
        <f>SUM(K101,K103,K104,K105,K106,K107,K108,K109,K110,K111,K112,K113,K114)</f>
        <v>#ERROR!:parse</v>
      </c>
      <c t="str" s="12" r="L100">
        <f>SUM(L101,L103,L104,L105,L106,L107,L108,L109,L110,L111,L112,L113,L114)</f>
        <v>#ERROR!:parse</v>
      </c>
      <c t="str" s="12" r="M100">
        <f>SUM(M101,M103,M104,M105,M106,M107,M108,M109,M110,M111,M112,M113,M114)</f>
        <v>#ERROR!:parse</v>
      </c>
      <c t="str" s="12" r="N100">
        <f>SUM(N101,N103,N104,N105,N106,N107,N108,N109,N110,N111,N112,N113,N114)</f>
        <v>#ERROR!:parse</v>
      </c>
      <c t="str" s="12" r="O100">
        <f>SUM(O101,O103,O104,O105,O106,O107,O108,O109,O110,O111,O112,O113,O114)</f>
        <v>#ERROR!:parse</v>
      </c>
      <c t="str" s="12" r="P100">
        <f>SUM(P101,P103,P104,P105,P106,P107,P108,P109,P110,P111,P112,P113,P114)</f>
        <v>#ERROR!:parse</v>
      </c>
      <c t="str" s="12" r="Q100">
        <f>SUM(Q101,Q103,Q104,Q105,Q106,Q107,Q108,Q109,Q110,Q111,Q112,Q113,Q114)</f>
        <v>#ERROR!:parse</v>
      </c>
      <c t="str" s="12" r="R100">
        <f>SUM(R101,R103,R104,R105,R106,R107,R108,R109,R110,R111,R112,R113,R114)</f>
        <v>#ERROR!:parse</v>
      </c>
      <c t="str" s="12" r="S100">
        <f>SUM(S101,S103,S104,S105,S106,S107,S108,S109,S110,S111,S112,S113,S114)</f>
        <v>#ERROR!:parse</v>
      </c>
      <c t="str" s="12" r="T100">
        <f>SUM(T101,T103,T104,T105,T106,T107,T108,T109,T110,T111,T112,T113,T114)</f>
        <v>#ERROR!:parse</v>
      </c>
      <c t="str" s="12" r="U100">
        <f>SUM(U101,U103,U104,U105,U106,U107,U108,U109,U110,U111,U112,U113,U114)</f>
        <v>#ERROR!:parse</v>
      </c>
      <c t="str" s="12" r="V100">
        <f>SUM(V101,V103,V104,V105,V106,V107,V108,V109,V110,V111,V112,V113,V114)</f>
        <v>#ERROR!:parse</v>
      </c>
      <c t="str" s="12" r="W100">
        <f>SUM(W101,W103,W104,W105,W106,W107,W108,W109,W110,W111,W112,W113,W114)</f>
        <v>#ERROR!:parse</v>
      </c>
      <c t="str" s="12" r="X100">
        <f>SUM(X101,X103,X104,X105,X106,X107,X108,X109,X110,X111,X112,X113,X114)</f>
        <v>#ERROR!:parse</v>
      </c>
      <c t="str" s="12" r="Y100">
        <f>SUM(Y101,Y103,Y104,Y105,Y106,Y107,Y108,Y109,Y110,Y111,Y112,Y113,Y114)</f>
        <v>#ERROR!:parse</v>
      </c>
      <c t="str" s="12" r="Z100">
        <f>SUM(Z101,Z103,Z104,Z105,Z106,Z107,Z108,Z109,Z110,Z111,Z112,Z113,Z114)</f>
        <v>#ERROR!:parse</v>
      </c>
      <c t="str" s="12" r="AA100">
        <f>SUM(AA101,AA103,AA104,AA105,AA106,AA107,AA108,AA109,AA110,AA111,AA112,AA113,AA114)</f>
        <v>#ERROR!:parse</v>
      </c>
      <c t="str" s="12" r="AB100">
        <f>SUM(AB101,AB103,AB104,AB105,AB106,AB107,AB108,AB109,AB110,AB111,AB112,AB113,AB114)</f>
        <v>#ERROR!:parse</v>
      </c>
      <c t="str" s="12" r="AC100">
        <f>SUM(AC101,AC103,AC104,AC105,AC106,AC107,AC108,AC109,AC110,AC111,AC112,AC113,AC114)</f>
        <v>#ERROR!:parse</v>
      </c>
      <c t="str" s="12" r="AD100">
        <f>SUM(AD101,AD103,AD104,AD105,AD106,AD107,AD108,AD109,AD110,AD111,AD112,AD113,AD114)</f>
        <v>#ERROR!:parse</v>
      </c>
      <c t="str" s="12" r="AE100">
        <f>SUM(AE101,AE103,AE104,AE105,AE106,AE107,AE108,AE109,AE110,AE111,AE112,AE113,AE114)</f>
        <v>#ERROR!:parse</v>
      </c>
      <c t="str" s="12" r="AF100">
        <f>SUM(AF101,AF103,AF104,AF105,AF106,AF107,AF108,AF109,AF110,AF111,AF112,AF113,AF114)</f>
        <v>#ERROR!:parse</v>
      </c>
      <c t="str" s="12" r="AG100">
        <f>SUM(AG101,AG103,AG104,AG105,AG106,AG107,AG108,AG109,AG110,AG111,AG112,AG113,AG114)</f>
        <v>#ERROR!:parse</v>
      </c>
      <c t="str" s="12" r="AH100">
        <f>SUM(AH101,AH103,AH104,AH105,AH106,AH107,AH108,AH109,AH110,AH111,AH112,AH113,AH114)</f>
        <v>#ERROR!:parse</v>
      </c>
      <c s="30" r="AI100"/>
    </row>
    <row r="101">
      <c s="13" r="A101"/>
      <c t="s" s="13" r="B101">
        <v>93</v>
      </c>
      <c s="13" r="C101"/>
      <c s="12" r="D101">
        <f>D17</f>
        <v>1313439.01333333</v>
      </c>
      <c s="12" r="E101">
        <f>E17</f>
        <v>1182488.26666667</v>
      </c>
      <c s="12" r="F101">
        <f>F17</f>
        <v>1009878.24666667</v>
      </c>
      <c s="12" r="G101">
        <f>G17</f>
        <v>1416415.29333333</v>
      </c>
      <c s="12" r="H101">
        <f>H17</f>
        <v>1835276.22666667</v>
      </c>
      <c s="12" r="I101">
        <f>I17</f>
        <v>2023234.4</v>
      </c>
      <c s="12" r="J101">
        <f>J17</f>
        <v>2229564.99333333</v>
      </c>
      <c s="12" r="K101">
        <f>K17</f>
        <v>2210663.32666667</v>
      </c>
      <c s="12" r="L101">
        <f>L17</f>
        <v>1808057.82666667</v>
      </c>
      <c s="12" r="M101">
        <f>M17</f>
        <v>2108896.75333333</v>
      </c>
      <c s="12" r="N101">
        <f>N17</f>
        <v>2358398.75333333</v>
      </c>
      <c s="12" r="O101">
        <f>O17</f>
        <v>1873608.80666667</v>
      </c>
      <c s="12" r="P101">
        <f>P17</f>
        <v>1885932.69333333</v>
      </c>
      <c s="12" r="Q101">
        <f>Q17</f>
        <v>1855009.56666667</v>
      </c>
      <c s="12" r="R101">
        <f>R17</f>
        <v>1974316.88666667</v>
      </c>
      <c s="12" r="S101">
        <f>S17</f>
        <v>1825674.18</v>
      </c>
      <c s="12" r="T101">
        <f>T17</f>
        <v>1762240.18666667</v>
      </c>
      <c s="12" r="U101">
        <f>U17</f>
        <v>1743187.30666667</v>
      </c>
      <c s="12" r="V101">
        <f>V17</f>
        <v>1951030.03333333</v>
      </c>
      <c s="12" r="W101">
        <f>W17</f>
        <v>2393177.82</v>
      </c>
      <c s="12" r="X101">
        <f>X17</f>
        <v>1948081.37333333</v>
      </c>
      <c s="12" r="Y101">
        <f>Y17</f>
        <v>2133166.49333333</v>
      </c>
      <c s="12" r="Z101">
        <f>Z17</f>
        <v>1696613.6</v>
      </c>
      <c s="12" r="AA101">
        <f>AA17</f>
        <v>1910656.07333333</v>
      </c>
      <c s="12" r="AB101">
        <f>AB17</f>
        <v>2163031.12666667</v>
      </c>
      <c s="12" r="AC101">
        <f>AC17</f>
        <v>2418959.69333333</v>
      </c>
      <c s="12" r="AD101">
        <f>AD17</f>
        <v>2171877.10666667</v>
      </c>
      <c s="12" r="AE101">
        <f>AE17</f>
        <v>1992916.12666667</v>
      </c>
      <c s="12" r="AF101">
        <f>AF17</f>
        <v>1422161.4</v>
      </c>
      <c s="12" r="AG101">
        <f>AG17</f>
        <v>1226944.98666667</v>
      </c>
      <c s="12" r="AH101">
        <f>AH17</f>
        <v>1233522.76666667</v>
      </c>
      <c s="30" r="AI101"/>
    </row>
    <row r="102">
      <c s="13" r="A102"/>
      <c t="s" s="13" r="B102">
        <v>26</v>
      </c>
      <c t="str" s="18" r="C102">
        <f>'[PRJEIA1605aStateCO2VBA1605a2012 VersionPL_weighting method.xls]Nonfuel LPG Data'</f>
        <v>#ERROR!:parse</v>
      </c>
      <c t="str" s="12" r="D102">
        <f>D124*'[PRJEIA1605aStateCO2VBA1605a2012 VersionPL_weighting method.xls]Nonfuel LPG 2yr Avg'*10^6</f>
        <v>#ERROR!:parse</v>
      </c>
      <c t="str" s="12" r="E102">
        <f>E124*'[PRJEIA1605aStateCO2VBA1605a2012 VersionPL_weighting method.xls]Nonfuel LPG 2yr Avg'*10^6</f>
        <v>#ERROR!:parse</v>
      </c>
      <c t="str" s="12" r="F102">
        <f>F124*'[PRJEIA1605aStateCO2VBA1605a2012 VersionPL_weighting method.xls]Nonfuel LPG 2yr Avg'*10^6</f>
        <v>#ERROR!:parse</v>
      </c>
      <c t="str" s="12" r="G102">
        <f>G124*'[PRJEIA1605aStateCO2VBA1605a2012 VersionPL_weighting method.xls]Nonfuel LPG 2yr Avg'*10^6</f>
        <v>#ERROR!:parse</v>
      </c>
      <c t="str" s="12" r="H102">
        <f>H124*'[PRJEIA1605aStateCO2VBA1605a2012 VersionPL_weighting method.xls]Nonfuel LPG 2yr Avg'*10^6</f>
        <v>#ERROR!:parse</v>
      </c>
      <c t="str" s="12" r="I102">
        <f>I124*'[PRJEIA1605aStateCO2VBA1605a2012 VersionPL_weighting method.xls]Nonfuel LPG 2yr Avg'*10^6</f>
        <v>#ERROR!:parse</v>
      </c>
      <c t="str" s="12" r="J102">
        <f>J124*'[PRJEIA1605aStateCO2VBA1605a2012 VersionPL_weighting method.xls]Nonfuel LPG 2yr Avg'*10^6</f>
        <v>#ERROR!:parse</v>
      </c>
      <c t="str" s="12" r="K102">
        <f>K124*'[PRJEIA1605aStateCO2VBA1605a2012 VersionPL_weighting method.xls]Nonfuel LPG 2yr Avg'*10^6</f>
        <v>#ERROR!:parse</v>
      </c>
      <c t="str" s="12" r="L102">
        <f>L124*'[PRJEIA1605aStateCO2VBA1605a2012 VersionPL_weighting method.xls]Nonfuel LPG 2yr Avg'*10^6</f>
        <v>#ERROR!:parse</v>
      </c>
      <c t="str" s="12" r="M102">
        <f>M124*'[PRJEIA1605aStateCO2VBA1605a2012 VersionPL_weighting method.xls]Nonfuel LPG 2yr Avg'*10^6</f>
        <v>#ERROR!:parse</v>
      </c>
      <c t="str" s="12" r="N102">
        <f>N124*'[PRJEIA1605aStateCO2VBA1605a2012 VersionPL_weighting method.xls]Nonfuel LPG 2yr Avg'*10^6</f>
        <v>#ERROR!:parse</v>
      </c>
      <c t="str" s="12" r="O102">
        <f>O124*'[PRJEIA1605aStateCO2VBA1605a2012 VersionPL_weighting method.xls]Nonfuel LPG 2yr Avg'*10^6</f>
        <v>#ERROR!:parse</v>
      </c>
      <c t="str" s="12" r="P102">
        <f>P124*'[PRJEIA1605aStateCO2VBA1605a2012 VersionPL_weighting method.xls]Nonfuel LPG 2yr Avg'*10^6</f>
        <v>#ERROR!:parse</v>
      </c>
      <c t="str" s="12" r="Q102">
        <f>Q124*'[PRJEIA1605aStateCO2VBA1605a2012 VersionPL_weighting method.xls]Nonfuel LPG 2yr Avg'*10^6</f>
        <v>#ERROR!:parse</v>
      </c>
      <c t="str" s="12" r="R102">
        <f>R124*'[PRJEIA1605aStateCO2VBA1605a2012 VersionPL_weighting method.xls]Nonfuel LPG 2yr Avg'*10^6</f>
        <v>#ERROR!:parse</v>
      </c>
      <c t="str" s="12" r="S102">
        <f>S124*'[PRJEIA1605aStateCO2VBA1605a2012 VersionPL_weighting method.xls]Nonfuel LPG 2yr Avg'*10^6</f>
        <v>#ERROR!:parse</v>
      </c>
      <c t="str" s="12" r="T102">
        <f>T124*'[PRJEIA1605aStateCO2VBA1605a2012 VersionPL_weighting method.xls]Nonfuel LPG 2yr Avg'*10^6</f>
        <v>#ERROR!:parse</v>
      </c>
      <c t="str" s="12" r="U102">
        <f>U124*'[PRJEIA1605aStateCO2VBA1605a2012 VersionPL_weighting method.xls]Nonfuel LPG 2yr Avg'*10^6</f>
        <v>#ERROR!:parse</v>
      </c>
      <c t="str" s="12" r="V102">
        <f>V124*'[PRJEIA1605aStateCO2VBA1605a2012 VersionPL_weighting method.xls]Nonfuel LPG 2yr Avg'*10^6</f>
        <v>#ERROR!:parse</v>
      </c>
      <c t="str" s="12" r="W102">
        <f>W124*'[PRJEIA1605aStateCO2VBA1605a2012 VersionPL_weighting method.xls]Nonfuel LPG 2yr Avg'*10^6</f>
        <v>#ERROR!:parse</v>
      </c>
      <c t="str" s="12" r="X102">
        <f>X124*'[PRJEIA1605aStateCO2VBA1605a2012 VersionPL_weighting method.xls]Nonfuel LPG 2yr Avg'*10^6</f>
        <v>#ERROR!:parse</v>
      </c>
      <c t="str" s="12" r="Y102">
        <f>Y124*'[PRJEIA1605aStateCO2VBA1605a2012 VersionPL_weighting method.xls]Nonfuel LPG 2yr Avg'*10^6</f>
        <v>#ERROR!:parse</v>
      </c>
      <c t="str" s="12" r="Z102">
        <f>Z124*'[PRJEIA1605aStateCO2VBA1605a2012 VersionPL_weighting method.xls]Nonfuel LPG 2yr Avg'*10^6</f>
        <v>#ERROR!:parse</v>
      </c>
      <c t="str" s="12" r="AA102">
        <f>AA124*'[PRJEIA1605aStateCO2VBA1605a2012 VersionPL_weighting method.xls]Nonfuel LPG 2yr Avg'*10^6</f>
        <v>#ERROR!:parse</v>
      </c>
      <c t="str" s="12" r="AB102">
        <f>AB124*'[PRJEIA1605aStateCO2VBA1605a2012 VersionPL_weighting method.xls]Nonfuel LPG 2yr Avg'*10^6</f>
        <v>#ERROR!:parse</v>
      </c>
      <c t="str" s="12" r="AC102">
        <f>AC124*'[PRJEIA1605aStateCO2VBA1605a2012 VersionPL_weighting method.xls]Nonfuel LPG 2yr Avg'*10^6</f>
        <v>#ERROR!:parse</v>
      </c>
      <c t="str" s="12" r="AD102">
        <f>AD124*'[PRJEIA1605aStateCO2VBA1605a2012 VersionPL_weighting method.xls]Nonfuel LPG 2yr Avg'*10^6</f>
        <v>#ERROR!:parse</v>
      </c>
      <c t="str" s="12" r="AE102">
        <f>AE124*'[PRJEIA1605aStateCO2VBA1605a2012 VersionPL_weighting method.xls]Nonfuel LPG 2yr Avg'*10^6</f>
        <v>#ERROR!:parse</v>
      </c>
      <c t="str" s="12" r="AF102">
        <f>AF124*'[PRJEIA1605aStateCO2VBA1605a2012 VersionPL_weighting method.xls]Nonfuel LPG 2yr Avg'*10^6</f>
        <v>#ERROR!:parse</v>
      </c>
      <c t="str" s="12" r="AG102">
        <f>AG124*'[PRJEIA1605aStateCO2VBA1605a2012 VersionPL_weighting method.xls]Nonfuel LPG 2yr Avg'*10^6</f>
        <v>#ERROR!:parse</v>
      </c>
      <c t="str" s="12" r="AH102">
        <f>AH124*'[PRJEIA1605aStateCO2VBA1605a2012 VersionPL_weighting method.xls]Nonfuel LPG 2yr Avg'*10^6</f>
        <v>#ERROR!:parse</v>
      </c>
      <c s="30" r="AI102"/>
    </row>
    <row r="103">
      <c s="13" r="A103"/>
      <c t="s" s="13" r="B103">
        <v>94</v>
      </c>
      <c s="18" r="C103"/>
      <c t="str" s="12" r="D103">
        <f>D125*'[PRJEIA1605aStateCO2VBA1605a2012 VersionPL_weighting method.xls]Nonfuel LPG 2yr Avg'*10^6</f>
        <v>#ERROR!:parse</v>
      </c>
      <c t="str" s="12" r="E103">
        <f>E125*'[PRJEIA1605aStateCO2VBA1605a2012 VersionPL_weighting method.xls]Nonfuel LPG 2yr Avg'*10^6</f>
        <v>#ERROR!:parse</v>
      </c>
      <c t="str" s="12" r="F103">
        <f>F125*'[PRJEIA1605aStateCO2VBA1605a2012 VersionPL_weighting method.xls]Nonfuel LPG 2yr Avg'*10^6</f>
        <v>#ERROR!:parse</v>
      </c>
      <c t="str" s="12" r="G103">
        <f>G125*'[PRJEIA1605aStateCO2VBA1605a2012 VersionPL_weighting method.xls]Nonfuel LPG 2yr Avg'*10^6</f>
        <v>#ERROR!:parse</v>
      </c>
      <c t="str" s="12" r="H103">
        <f>H125*'[PRJEIA1605aStateCO2VBA1605a2012 VersionPL_weighting method.xls]Nonfuel LPG 2yr Avg'*10^6</f>
        <v>#ERROR!:parse</v>
      </c>
      <c t="str" s="12" r="I103">
        <f>I125*'[PRJEIA1605aStateCO2VBA1605a2012 VersionPL_weighting method.xls]Nonfuel LPG 2yr Avg'*10^6</f>
        <v>#ERROR!:parse</v>
      </c>
      <c t="str" s="12" r="J103">
        <f>J125*'[PRJEIA1605aStateCO2VBA1605a2012 VersionPL_weighting method.xls]Nonfuel LPG 2yr Avg'*10^6</f>
        <v>#ERROR!:parse</v>
      </c>
      <c t="str" s="12" r="K103">
        <f>K125*'[PRJEIA1605aStateCO2VBA1605a2012 VersionPL_weighting method.xls]Nonfuel LPG 2yr Avg'*10^6</f>
        <v>#ERROR!:parse</v>
      </c>
      <c t="str" s="12" r="L103">
        <f>L125*'[PRJEIA1605aStateCO2VBA1605a2012 VersionPL_weighting method.xls]Nonfuel LPG 2yr Avg'*10^6</f>
        <v>#ERROR!:parse</v>
      </c>
      <c t="str" s="12" r="M103">
        <f>M125*'[PRJEIA1605aStateCO2VBA1605a2012 VersionPL_weighting method.xls]Nonfuel LPG 2yr Avg'*10^6</f>
        <v>#ERROR!:parse</v>
      </c>
      <c t="str" s="12" r="N103">
        <f>N125*'[PRJEIA1605aStateCO2VBA1605a2012 VersionPL_weighting method.xls]Nonfuel LPG 2yr Avg'*10^6</f>
        <v>#ERROR!:parse</v>
      </c>
      <c t="str" s="12" r="O103">
        <f>O125*'[PRJEIA1605aStateCO2VBA1605a2012 VersionPL_weighting method.xls]Nonfuel LPG 2yr Avg'*10^6</f>
        <v>#ERROR!:parse</v>
      </c>
      <c t="str" s="12" r="P103">
        <f>P125*'[PRJEIA1605aStateCO2VBA1605a2012 VersionPL_weighting method.xls]Nonfuel LPG 2yr Avg'*10^6</f>
        <v>#ERROR!:parse</v>
      </c>
      <c t="str" s="12" r="Q103">
        <f>Q125*'[PRJEIA1605aStateCO2VBA1605a2012 VersionPL_weighting method.xls]Nonfuel LPG 2yr Avg'*10^6</f>
        <v>#ERROR!:parse</v>
      </c>
      <c t="str" s="12" r="R103">
        <f>R125*'[PRJEIA1605aStateCO2VBA1605a2012 VersionPL_weighting method.xls]Nonfuel LPG 2yr Avg'*10^6</f>
        <v>#ERROR!:parse</v>
      </c>
      <c t="str" s="12" r="S103">
        <f>S125*'[PRJEIA1605aStateCO2VBA1605a2012 VersionPL_weighting method.xls]Nonfuel LPG 2yr Avg'*10^6</f>
        <v>#ERROR!:parse</v>
      </c>
      <c t="str" s="12" r="T103">
        <f>T125*'[PRJEIA1605aStateCO2VBA1605a2012 VersionPL_weighting method.xls]Nonfuel LPG 2yr Avg'*10^6</f>
        <v>#ERROR!:parse</v>
      </c>
      <c t="str" s="12" r="U103">
        <f>U125*'[PRJEIA1605aStateCO2VBA1605a2012 VersionPL_weighting method.xls]Nonfuel LPG 2yr Avg'*10^6</f>
        <v>#ERROR!:parse</v>
      </c>
      <c t="str" s="12" r="V103">
        <f>V125*'[PRJEIA1605aStateCO2VBA1605a2012 VersionPL_weighting method.xls]Nonfuel LPG 2yr Avg'*10^6</f>
        <v>#ERROR!:parse</v>
      </c>
      <c t="str" s="12" r="W103">
        <f>W125*'[PRJEIA1605aStateCO2VBA1605a2012 VersionPL_weighting method.xls]Nonfuel LPG 2yr Avg'*10^6</f>
        <v>#ERROR!:parse</v>
      </c>
      <c t="str" s="12" r="X103">
        <f>X125*'[PRJEIA1605aStateCO2VBA1605a2012 VersionPL_weighting method.xls]Nonfuel LPG 2yr Avg'*10^6</f>
        <v>#ERROR!:parse</v>
      </c>
      <c t="str" s="12" r="Y103">
        <f>Y125*'[PRJEIA1605aStateCO2VBA1605a2012 VersionPL_weighting method.xls]Nonfuel LPG 2yr Avg'*10^6</f>
        <v>#ERROR!:parse</v>
      </c>
      <c t="str" s="12" r="Z103">
        <f>Z125*'[PRJEIA1605aStateCO2VBA1605a2012 VersionPL_weighting method.xls]Nonfuel LPG 2yr Avg'*10^6</f>
        <v>#ERROR!:parse</v>
      </c>
      <c t="str" s="12" r="AA103">
        <f>AA125*'[PRJEIA1605aStateCO2VBA1605a2012 VersionPL_weighting method.xls]Nonfuel LPG 2yr Avg'*10^6</f>
        <v>#ERROR!:parse</v>
      </c>
      <c t="str" s="12" r="AB103">
        <f>AB125*'[PRJEIA1605aStateCO2VBA1605a2012 VersionPL_weighting method.xls]Nonfuel LPG 2yr Avg'*10^6</f>
        <v>#ERROR!:parse</v>
      </c>
      <c t="str" s="12" r="AC103">
        <f>AC125*'[PRJEIA1605aStateCO2VBA1605a2012 VersionPL_weighting method.xls]Nonfuel LPG 2yr Avg'*10^6</f>
        <v>#ERROR!:parse</v>
      </c>
      <c t="str" s="12" r="AD103">
        <f>AD125*'[PRJEIA1605aStateCO2VBA1605a2012 VersionPL_weighting method.xls]Nonfuel LPG 2yr Avg'*10^6</f>
        <v>#ERROR!:parse</v>
      </c>
      <c t="str" s="12" r="AE103">
        <f>AE125*'[PRJEIA1605aStateCO2VBA1605a2012 VersionPL_weighting method.xls]Nonfuel LPG 2yr Avg'*10^6</f>
        <v>#ERROR!:parse</v>
      </c>
      <c t="str" s="12" r="AF103">
        <f>AF125*'[PRJEIA1605aStateCO2VBA1605a2012 VersionPL_weighting method.xls]Nonfuel LPG 2yr Avg'*10^6</f>
        <v>#ERROR!:parse</v>
      </c>
      <c t="str" s="12" r="AG103">
        <f>AG125*'[PRJEIA1605aStateCO2VBA1605a2012 VersionPL_weighting method.xls]Nonfuel LPG 2yr Avg'*10^6</f>
        <v>#ERROR!:parse</v>
      </c>
      <c t="str" s="12" r="AH103">
        <f>AH125*'[PRJEIA1605aStateCO2VBA1605a2012 VersionPL_weighting method.xls]Nonfuel LPG 2yr Avg'*10^6</f>
        <v>#ERROR!:parse</v>
      </c>
      <c s="30" r="AI103"/>
    </row>
    <row r="104">
      <c s="13" r="A104"/>
      <c t="s" s="13" r="B104">
        <v>95</v>
      </c>
      <c s="13" r="C104"/>
      <c s="12" r="D104">
        <f>0.5*D21</f>
        <v>95030.1733333335</v>
      </c>
      <c s="12" r="E104">
        <f>0.5*E21</f>
        <v>91133.9733333335</v>
      </c>
      <c s="12" r="F104">
        <f>0.5*F21</f>
        <v>83118.9333333335</v>
      </c>
      <c s="12" r="G104">
        <f>0.5*G21</f>
        <v>87015.1333333335</v>
      </c>
      <c s="12" r="H104">
        <f>0.5*H21</f>
        <v>92766.6666666665</v>
      </c>
      <c s="12" r="I104">
        <f>0.5*I21</f>
        <v>86458.5333333335</v>
      </c>
      <c s="12" r="J104">
        <f>0.5*J21</f>
        <v>84528.9866666665</v>
      </c>
      <c s="12" r="K104">
        <f>0.5*K21</f>
        <v>95586.7733333335</v>
      </c>
      <c s="12" r="L104">
        <f>0.5*L21</f>
        <v>92172.96</v>
      </c>
      <c s="12" r="M104">
        <f>0.5*M21</f>
        <v>94547.7866666665</v>
      </c>
      <c s="12" r="N104">
        <f>0.5*N21</f>
        <v>97293.68</v>
      </c>
      <c s="12" r="O104">
        <f>0.5*O21</f>
        <v>87052.24</v>
      </c>
      <c s="12" r="P104">
        <f>0.5*P21</f>
        <v>88722.04</v>
      </c>
      <c s="12" r="Q104">
        <f>0.5*Q21</f>
        <v>90354.7333333335</v>
      </c>
      <c s="12" r="R104">
        <f>0.5*R21</f>
        <v>94436.4666666665</v>
      </c>
      <c s="12" r="S104">
        <f>0.5*S21</f>
        <v>92803.7733333335</v>
      </c>
      <c s="12" r="T104">
        <f>0.5*T21</f>
        <v>90094.9866666665</v>
      </c>
      <c s="12" r="U104">
        <f>0.5*U21</f>
        <v>95178.6</v>
      </c>
      <c s="12" r="V104">
        <f>0.5*V21</f>
        <v>99631.4</v>
      </c>
      <c s="12" r="W104">
        <f>0.5*W21</f>
        <v>100670.386666666</v>
      </c>
      <c s="12" r="X104">
        <f>0.5*X21</f>
        <v>99149.0133333335</v>
      </c>
      <c s="12" r="Y104">
        <f>0.5*Y21</f>
        <v>90837.12</v>
      </c>
      <c s="12" r="Z104">
        <f>0.5*Z21</f>
        <v>89761.0266666665</v>
      </c>
      <c s="12" r="AA104">
        <f>0.5*AA21</f>
        <v>83007.6133333335</v>
      </c>
      <c s="12" r="AB104">
        <f>0.5*AB21</f>
        <v>84083.7066666665</v>
      </c>
      <c s="12" r="AC104">
        <f>0.5*AC21</f>
        <v>83638.4266666665</v>
      </c>
      <c s="12" r="AD104">
        <f>0.5*AD21</f>
        <v>81486.24</v>
      </c>
      <c s="12" r="AE104">
        <f>0.5*AE21</f>
        <v>84157.92</v>
      </c>
      <c s="12" r="AF104">
        <f>0.5*AF21</f>
        <v>78109.5333333335</v>
      </c>
      <c s="12" r="AG104">
        <f>0.5*AG21</f>
        <v>70242.92</v>
      </c>
      <c s="12" r="AH104">
        <f>0.5*AH21</f>
        <v>78035.32</v>
      </c>
      <c s="30" r="AI104"/>
    </row>
    <row r="105">
      <c s="13" r="A105"/>
      <c t="s" s="13" r="B105">
        <v>96</v>
      </c>
      <c t="str" s="18" r="C105">
        <f>$C$98</f>
        <v/>
      </c>
      <c t="str" s="12" r="D105">
        <f>($C$105*D127)*(10^6)</f>
        <v>#ERROR!:parse</v>
      </c>
      <c t="str" s="12" r="E105">
        <f>($C$105*E127)*(10^6)</f>
        <v>#ERROR!:parse</v>
      </c>
      <c t="str" s="12" r="F105">
        <f>($C$105*F127)*(10^6)</f>
        <v>#ERROR!:parse</v>
      </c>
      <c t="str" s="12" r="G105">
        <f>($C$105*G127)*(10^6)</f>
        <v>#ERROR!:parse</v>
      </c>
      <c t="str" s="12" r="H105">
        <f>($C$105*H127)*(10^6)</f>
        <v>#ERROR!:parse</v>
      </c>
      <c t="str" s="12" r="I105">
        <f>($C$105*I127)*(10^6)</f>
        <v>#ERROR!:parse</v>
      </c>
      <c t="str" s="12" r="J105">
        <f>($C$105*J127)*(10^6)</f>
        <v>#ERROR!:parse</v>
      </c>
      <c t="str" s="12" r="K105">
        <f>($C$105*K127)*(10^6)</f>
        <v>#ERROR!:parse</v>
      </c>
      <c t="str" s="12" r="L105">
        <f>($C$105*L127)*(10^6)</f>
        <v>#ERROR!:parse</v>
      </c>
      <c t="str" s="12" r="M105">
        <f>($C$105*M127)*(10^6)</f>
        <v>#ERROR!:parse</v>
      </c>
      <c t="str" s="12" r="N105">
        <f>($C$105*N127)*(10^6)</f>
        <v>#ERROR!:parse</v>
      </c>
      <c t="str" s="12" r="O105">
        <f>($C$105*O127)*(10^6)</f>
        <v>#ERROR!:parse</v>
      </c>
      <c t="str" s="12" r="P105">
        <f>($C$105*P127)*(10^6)</f>
        <v>#ERROR!:parse</v>
      </c>
      <c t="str" s="12" r="Q105">
        <f>($C$105*Q127)*(10^6)</f>
        <v>#ERROR!:parse</v>
      </c>
      <c t="str" s="12" r="R105">
        <f>($C$105*R127)*(10^6)</f>
        <v>#ERROR!:parse</v>
      </c>
      <c t="str" s="12" r="S105">
        <f>($C$105*S127)*(10^6)</f>
        <v>#ERROR!:parse</v>
      </c>
      <c t="str" s="12" r="T105">
        <f>($C$105*T127)*(10^6)</f>
        <v>#ERROR!:parse</v>
      </c>
      <c t="str" s="12" r="U105">
        <f>($C$105*U127)*(10^6)</f>
        <v>#ERROR!:parse</v>
      </c>
      <c t="str" s="12" r="V105">
        <f>($C$105*V127)*(10^6)</f>
        <v>#ERROR!:parse</v>
      </c>
      <c t="str" s="12" r="W105">
        <f>($C$105*W127)*(10^6)</f>
        <v>#ERROR!:parse</v>
      </c>
      <c t="str" s="12" r="X105">
        <f>($C$105*X127)*(10^6)</f>
        <v>#ERROR!:parse</v>
      </c>
      <c t="str" s="12" r="Y105">
        <f>($C$105*Y127)*(10^6)</f>
        <v>#ERROR!:parse</v>
      </c>
      <c t="str" s="12" r="Z105">
        <f>($C$105*Z127)*(10^6)</f>
        <v>#ERROR!:parse</v>
      </c>
      <c t="str" s="12" r="AA105">
        <f>($C$105*AA127)*(10^6)</f>
        <v>#ERROR!:parse</v>
      </c>
      <c t="str" s="12" r="AB105">
        <f>($C$105*AB127)*(10^6)</f>
        <v>#ERROR!:parse</v>
      </c>
      <c t="str" s="12" r="AC105">
        <f>($C$105*AC127)*(10^6)</f>
        <v>#ERROR!:parse</v>
      </c>
      <c t="str" s="12" r="AD105">
        <f>($C$105*AD127)*(10^6)</f>
        <v>#ERROR!:parse</v>
      </c>
      <c t="str" s="12" r="AE105">
        <f>($C$105*AE127)*(10^6)</f>
        <v>#ERROR!:parse</v>
      </c>
      <c t="str" s="12" r="AF105">
        <f>($C$105*AF127)*(10^6)</f>
        <v>#ERROR!:parse</v>
      </c>
      <c t="str" s="12" r="AG105">
        <f>($C$105*AG127)*(10^6)</f>
        <v>#ERROR!:parse</v>
      </c>
      <c t="str" s="12" r="AH105">
        <f>($C$105*AH127)*(10^6)</f>
        <v>#ERROR!:parse</v>
      </c>
      <c s="30" r="AI105"/>
    </row>
    <row r="106">
      <c s="13" r="A106"/>
      <c t="s" s="13" r="B106">
        <v>97</v>
      </c>
      <c t="str" s="18" r="C106">
        <f>$C$98</f>
        <v/>
      </c>
      <c t="str" s="12" r="D106">
        <f>(D128*$C$106)*(10^6)</f>
        <v>#ERROR!:parse</v>
      </c>
      <c t="str" s="12" r="E106">
        <f>(E128*$C$106)*(10^6)</f>
        <v>#ERROR!:parse</v>
      </c>
      <c t="str" s="12" r="F106">
        <f>(F128*$C$106)*(10^6)</f>
        <v>#ERROR!:parse</v>
      </c>
      <c t="str" s="12" r="G106">
        <f>(G128*$C$106)*(10^6)</f>
        <v>#ERROR!:parse</v>
      </c>
      <c t="str" s="12" r="H106">
        <f>(H128*$C$106)*(10^6)</f>
        <v>#ERROR!:parse</v>
      </c>
      <c t="str" s="12" r="I106">
        <f>(I128*$C$106)*(10^6)</f>
        <v>#ERROR!:parse</v>
      </c>
      <c t="str" s="12" r="J106">
        <f>(J128*$C$106)*(10^6)</f>
        <v>#ERROR!:parse</v>
      </c>
      <c t="str" s="12" r="K106">
        <f>(K128*$C$106)*(10^6)</f>
        <v>#ERROR!:parse</v>
      </c>
      <c t="str" s="12" r="L106">
        <f>(L128*$C$106)*(10^6)</f>
        <v>#ERROR!:parse</v>
      </c>
      <c t="str" s="12" r="M106">
        <f>(M128*$C$106)*(10^6)</f>
        <v>#ERROR!:parse</v>
      </c>
      <c t="str" s="12" r="N106">
        <f>(N128*$C$106)*(10^6)</f>
        <v>#ERROR!:parse</v>
      </c>
      <c t="str" s="12" r="O106">
        <f>(O128*$C$106)*(10^6)</f>
        <v>#ERROR!:parse</v>
      </c>
      <c t="str" s="12" r="P106">
        <f>(P128*$C$106)*(10^6)</f>
        <v>#ERROR!:parse</v>
      </c>
      <c t="str" s="12" r="Q106">
        <f>(Q128*$C$106)*(10^6)</f>
        <v>#ERROR!:parse</v>
      </c>
      <c t="str" s="12" r="R106">
        <f>(R128*$C$106)*(10^6)</f>
        <v>#ERROR!:parse</v>
      </c>
      <c t="str" s="12" r="S106">
        <f>(S128*$C$106)*(10^6)</f>
        <v>#ERROR!:parse</v>
      </c>
      <c t="str" s="12" r="T106">
        <f>(T128*$C$106)*(10^6)</f>
        <v>#ERROR!:parse</v>
      </c>
      <c t="str" s="12" r="U106">
        <f>(U128*$C$106)*(10^6)</f>
        <v>#ERROR!:parse</v>
      </c>
      <c t="str" s="12" r="V106">
        <f>(V128*$C$106)*(10^6)</f>
        <v>#ERROR!:parse</v>
      </c>
      <c t="str" s="12" r="W106">
        <f>(W128*$C$106)*(10^6)</f>
        <v>#ERROR!:parse</v>
      </c>
      <c t="str" s="12" r="X106">
        <f>(X128*$C$106)*(10^6)</f>
        <v>#ERROR!:parse</v>
      </c>
      <c t="str" s="12" r="Y106">
        <f>(Y128*$C$106)*(10^6)</f>
        <v>#ERROR!:parse</v>
      </c>
      <c t="str" s="12" r="Z106">
        <f>(Z128*$C$106)*(10^6)</f>
        <v>#ERROR!:parse</v>
      </c>
      <c t="str" s="12" r="AA106">
        <f>(AA128*$C$106)*(10^6)</f>
        <v>#ERROR!:parse</v>
      </c>
      <c t="str" s="12" r="AB106">
        <f>(AB128*$C$106)*(10^6)</f>
        <v>#ERROR!:parse</v>
      </c>
      <c t="str" s="12" r="AC106">
        <f>(AC128*$C$106)*(10^6)</f>
        <v>#ERROR!:parse</v>
      </c>
      <c t="str" s="12" r="AD106">
        <f>(AD128*$C$106)*(10^6)</f>
        <v>#ERROR!:parse</v>
      </c>
      <c t="str" s="12" r="AE106">
        <f>(AE128*$C$106)*(10^6)</f>
        <v>#ERROR!:parse</v>
      </c>
      <c t="str" s="12" r="AF106">
        <f>(AF128*$C$106)*(10^6)</f>
        <v>#ERROR!:parse</v>
      </c>
      <c t="str" s="12" r="AG106">
        <f>(AG128*$C$106)*(10^6)</f>
        <v>#ERROR!:parse</v>
      </c>
      <c t="str" s="12" r="AH106">
        <f>(AH128*$C$106)*(10^6)</f>
        <v>#ERROR!:parse</v>
      </c>
      <c s="30" r="AI106"/>
    </row>
    <row r="107">
      <c s="13" r="A107"/>
      <c t="s" s="13" r="B107">
        <v>98</v>
      </c>
      <c t="str" s="18" r="C107">
        <f>$C$98</f>
        <v/>
      </c>
      <c t="str" s="12" r="D107">
        <f>(D129*$C$107)*(10^6)</f>
        <v>#ERROR!:parse</v>
      </c>
      <c t="str" s="12" r="E107">
        <f>(E129*$C$107)*(10^6)</f>
        <v>#ERROR!:parse</v>
      </c>
      <c t="str" s="12" r="F107">
        <f>(F129*$C$107)*(10^6)</f>
        <v>#ERROR!:parse</v>
      </c>
      <c t="str" s="12" r="G107">
        <f>(G129*$C$107)*(10^6)</f>
        <v>#ERROR!:parse</v>
      </c>
      <c t="str" s="12" r="H107">
        <f>(H129*$C$107)*(10^6)</f>
        <v>#ERROR!:parse</v>
      </c>
      <c t="str" s="12" r="I107">
        <f>(I129*$C$107)*(10^6)</f>
        <v>#ERROR!:parse</v>
      </c>
      <c t="str" s="12" r="J107">
        <f>(J129*$C$107)*(10^6)</f>
        <v>#ERROR!:parse</v>
      </c>
      <c t="str" s="12" r="K107">
        <f>(K129*$C$107)*(10^6)</f>
        <v>#ERROR!:parse</v>
      </c>
      <c t="str" s="12" r="L107">
        <f>(L129*$C$107)*(10^6)</f>
        <v>#ERROR!:parse</v>
      </c>
      <c t="str" s="12" r="M107">
        <f>(M129*$C$107)*(10^6)</f>
        <v>#ERROR!:parse</v>
      </c>
      <c t="str" s="12" r="N107">
        <f>(N129*$C$107)*(10^6)</f>
        <v>#ERROR!:parse</v>
      </c>
      <c t="str" s="12" r="O107">
        <f>(O129*$C$107)*(10^6)</f>
        <v>#ERROR!:parse</v>
      </c>
      <c t="str" s="12" r="P107">
        <f>(P129*$C$107)*(10^6)</f>
        <v>#ERROR!:parse</v>
      </c>
      <c t="str" s="12" r="Q107">
        <f>(Q129*$C$107)*(10^6)</f>
        <v>#ERROR!:parse</v>
      </c>
      <c t="str" s="12" r="R107">
        <f>(R129*$C$107)*(10^6)</f>
        <v>#ERROR!:parse</v>
      </c>
      <c t="str" s="12" r="S107">
        <f>(S129*$C$107)*(10^6)</f>
        <v>#ERROR!:parse</v>
      </c>
      <c t="str" s="12" r="T107">
        <f>(T129*$C$107)*(10^6)</f>
        <v>#ERROR!:parse</v>
      </c>
      <c t="str" s="12" r="U107">
        <f>(U129*$C$107)*(10^6)</f>
        <v>#ERROR!:parse</v>
      </c>
      <c t="str" s="12" r="V107">
        <f>(V129*$C$107)*(10^6)</f>
        <v>#ERROR!:parse</v>
      </c>
      <c t="str" s="12" r="W107">
        <f>(W129*$C$107)*(10^6)</f>
        <v>#ERROR!:parse</v>
      </c>
      <c t="str" s="12" r="X107">
        <f>(X129*$C$107)*(10^6)</f>
        <v>#ERROR!:parse</v>
      </c>
      <c t="str" s="12" r="Y107">
        <f>(Y129*$C$107)*(10^6)</f>
        <v>#ERROR!:parse</v>
      </c>
      <c t="str" s="12" r="Z107">
        <f>(Z129*$C$107)*(10^6)</f>
        <v>#ERROR!:parse</v>
      </c>
      <c t="str" s="12" r="AA107">
        <f>(AA129*$C$107)*(10^6)</f>
        <v>#ERROR!:parse</v>
      </c>
      <c t="str" s="12" r="AB107">
        <f>(AB129*$C$107)*(10^6)</f>
        <v>#ERROR!:parse</v>
      </c>
      <c t="str" s="12" r="AC107">
        <f>(AC129*$C$107)*(10^6)</f>
        <v>#ERROR!:parse</v>
      </c>
      <c t="str" s="12" r="AD107">
        <f>(AD129*$C$107)*(10^6)</f>
        <v>#ERROR!:parse</v>
      </c>
      <c t="str" s="12" r="AE107">
        <f>(AE129*$C$107)*(10^6)</f>
        <v>#ERROR!:parse</v>
      </c>
      <c t="str" s="12" r="AF107">
        <f>(AF129*$C$107)*(10^6)</f>
        <v>#ERROR!:parse</v>
      </c>
      <c t="str" s="12" r="AG107">
        <f>(AG129*$C$107)*(10^6)</f>
        <v>#ERROR!:parse</v>
      </c>
      <c t="str" s="12" r="AH107">
        <f>(AH129*$C$107)*(10^6)</f>
        <v>#ERROR!:parse</v>
      </c>
      <c s="30" r="AI107"/>
    </row>
    <row r="108">
      <c s="13" r="A108"/>
      <c t="s" s="13" r="B108">
        <v>37</v>
      </c>
      <c t="str" s="18" r="C108">
        <f>$C$98</f>
        <v/>
      </c>
      <c t="str" s="12" r="D108">
        <f>(D130*$C$108)*(10^6)</f>
        <v>#ERROR!:parse</v>
      </c>
      <c t="str" s="12" r="E108">
        <f>(E130*$C$108)*(10^6)</f>
        <v>#ERROR!:parse</v>
      </c>
      <c t="str" s="12" r="F108">
        <f>(F130*$C$108)*(10^6)</f>
        <v>#ERROR!:parse</v>
      </c>
      <c t="str" s="12" r="G108">
        <f>(G130*$C$108)*(10^6)</f>
        <v>#ERROR!:parse</v>
      </c>
      <c t="str" s="12" r="H108">
        <f>(H130*$C$108)*(10^6)</f>
        <v>#ERROR!:parse</v>
      </c>
      <c t="str" s="12" r="I108">
        <f>(I130*$C$108)*(10^6)</f>
        <v>#ERROR!:parse</v>
      </c>
      <c t="str" s="12" r="J108">
        <f>(J130*$C$108)*(10^6)</f>
        <v>#ERROR!:parse</v>
      </c>
      <c t="str" s="12" r="K108">
        <f>(K130*$C$108)*(10^6)</f>
        <v>#ERROR!:parse</v>
      </c>
      <c t="str" s="12" r="L108">
        <f>(L130*$C$108)*(10^6)</f>
        <v>#ERROR!:parse</v>
      </c>
      <c t="str" s="12" r="M108">
        <f>(M130*$C$108)*(10^6)</f>
        <v>#ERROR!:parse</v>
      </c>
      <c t="str" s="12" r="N108">
        <f>(N130*$C$108)*(10^6)</f>
        <v>#ERROR!:parse</v>
      </c>
      <c t="str" s="12" r="O108">
        <f>(O130*$C$108)*(10^6)</f>
        <v>#ERROR!:parse</v>
      </c>
      <c t="str" s="12" r="P108">
        <f>(P130*$C$108)*(10^6)</f>
        <v>#ERROR!:parse</v>
      </c>
      <c t="str" s="12" r="Q108">
        <f>(Q130*$C$108)*(10^6)</f>
        <v>#ERROR!:parse</v>
      </c>
      <c t="str" s="12" r="R108">
        <f>(R130*$C$108)*(10^6)</f>
        <v>#ERROR!:parse</v>
      </c>
      <c t="str" s="12" r="S108">
        <f>(S130*$C$108)*(10^6)</f>
        <v>#ERROR!:parse</v>
      </c>
      <c t="str" s="12" r="T108">
        <f>(T130*$C$108)*(10^6)</f>
        <v>#ERROR!:parse</v>
      </c>
      <c t="str" s="12" r="U108">
        <f>(U130*$C$108)*(10^6)</f>
        <v>#ERROR!:parse</v>
      </c>
      <c t="str" s="12" r="V108">
        <f>(V130*$C$108)*(10^6)</f>
        <v>#ERROR!:parse</v>
      </c>
      <c t="str" s="12" r="W108">
        <f>(W130*$C$108)*(10^6)</f>
        <v>#ERROR!:parse</v>
      </c>
      <c t="str" s="12" r="X108">
        <f>(X130*$C$108)*(10^6)</f>
        <v>#ERROR!:parse</v>
      </c>
      <c t="str" s="12" r="Y108">
        <f>(Y130*$C$108)*(10^6)</f>
        <v>#ERROR!:parse</v>
      </c>
      <c t="str" s="12" r="Z108">
        <f>(Z130*$C$108)*(10^6)</f>
        <v>#ERROR!:parse</v>
      </c>
      <c t="str" s="12" r="AA108">
        <f>(AA130*$C$108)*(10^6)</f>
        <v>#ERROR!:parse</v>
      </c>
      <c t="str" s="12" r="AB108">
        <f>(AB130*$C$108)*(10^6)</f>
        <v>#ERROR!:parse</v>
      </c>
      <c t="str" s="12" r="AC108">
        <f>(AC130*$C$108)*(10^6)</f>
        <v>#ERROR!:parse</v>
      </c>
      <c t="str" s="12" r="AD108">
        <f>(AD130*$C$108)*(10^6)</f>
        <v>#ERROR!:parse</v>
      </c>
      <c t="str" s="12" r="AE108">
        <f>(AE130*$C$108)*(10^6)</f>
        <v>#ERROR!:parse</v>
      </c>
      <c t="str" s="12" r="AF108">
        <f>(AF130*$C$108)*(10^6)</f>
        <v>#ERROR!:parse</v>
      </c>
      <c t="str" s="12" r="AG108">
        <f>(AG130*$C$108)*(10^6)</f>
        <v>#ERROR!:parse</v>
      </c>
      <c t="str" s="12" r="AH108">
        <f>(AH130*$C$108)*(10^6)</f>
        <v>#ERROR!:parse</v>
      </c>
      <c s="30" r="AI108"/>
    </row>
    <row r="109">
      <c s="13" r="A109"/>
      <c t="s" s="13" r="B109">
        <v>99</v>
      </c>
      <c t="str" s="18" r="C109">
        <f>$C$98</f>
        <v/>
      </c>
      <c t="str" s="12" r="D109">
        <f>(D131*$C$109)*(10^6)</f>
        <v>#ERROR!:parse</v>
      </c>
      <c t="str" s="12" r="E109">
        <f>(E131*$C$109)*(10^6)</f>
        <v>#ERROR!:parse</v>
      </c>
      <c t="str" s="12" r="F109">
        <f>(F131*$C$109)*(10^6)</f>
        <v>#ERROR!:parse</v>
      </c>
      <c t="str" s="12" r="G109">
        <f>(G131*$C$109)*(10^6)</f>
        <v>#ERROR!:parse</v>
      </c>
      <c t="str" s="12" r="H109">
        <f>(H131*$C$109)*(10^6)</f>
        <v>#ERROR!:parse</v>
      </c>
      <c t="str" s="12" r="I109">
        <f>(I131*$C$109)*(10^6)</f>
        <v>#ERROR!:parse</v>
      </c>
      <c t="str" s="12" r="J109">
        <f>(J131*$C$109)*(10^6)</f>
        <v>#ERROR!:parse</v>
      </c>
      <c t="str" s="12" r="K109">
        <f>(K131*$C$109)*(10^6)</f>
        <v>#ERROR!:parse</v>
      </c>
      <c t="str" s="12" r="L109">
        <f>(L131*$C$109)*(10^6)</f>
        <v>#ERROR!:parse</v>
      </c>
      <c t="str" s="12" r="M109">
        <f>(M131*$C$109)*(10^6)</f>
        <v>#ERROR!:parse</v>
      </c>
      <c t="str" s="12" r="N109">
        <f>(N131*$C$109)*(10^6)</f>
        <v>#ERROR!:parse</v>
      </c>
      <c t="str" s="12" r="O109">
        <f>(O131*$C$109)*(10^6)</f>
        <v>#ERROR!:parse</v>
      </c>
      <c t="str" s="12" r="P109">
        <f>(P131*$C$109)*(10^6)</f>
        <v>#ERROR!:parse</v>
      </c>
      <c t="str" s="12" r="Q109">
        <f>(Q131*$C$109)*(10^6)</f>
        <v>#ERROR!:parse</v>
      </c>
      <c t="str" s="12" r="R109">
        <f>(R131*$C$109)*(10^6)</f>
        <v>#ERROR!:parse</v>
      </c>
      <c t="str" s="12" r="S109">
        <f>(S131*$C$109)*(10^6)</f>
        <v>#ERROR!:parse</v>
      </c>
      <c t="str" s="12" r="T109">
        <f>(T131*$C$109)*(10^6)</f>
        <v>#ERROR!:parse</v>
      </c>
      <c t="str" s="12" r="U109">
        <f>(U131*$C$109)*(10^6)</f>
        <v>#ERROR!:parse</v>
      </c>
      <c t="str" s="12" r="V109">
        <f>(V131*$C$109)*(10^6)</f>
        <v>#ERROR!:parse</v>
      </c>
      <c t="str" s="12" r="W109">
        <f>(W131*$C$109)*(10^6)</f>
        <v>#ERROR!:parse</v>
      </c>
      <c t="str" s="12" r="X109">
        <f>(X131*$C$109)*(10^6)</f>
        <v>#ERROR!:parse</v>
      </c>
      <c t="str" s="12" r="Y109">
        <f>(Y131*$C$109)*(10^6)</f>
        <v>#ERROR!:parse</v>
      </c>
      <c t="str" s="12" r="Z109">
        <f>(Z131*$C$109)*(10^6)</f>
        <v>#ERROR!:parse</v>
      </c>
      <c t="str" s="12" r="AA109">
        <f>(AA131*$C$109)*(10^6)</f>
        <v>#ERROR!:parse</v>
      </c>
      <c t="str" s="12" r="AB109">
        <f>(AB131*$C$109)*(10^6)</f>
        <v>#ERROR!:parse</v>
      </c>
      <c t="str" s="12" r="AC109">
        <f>(AC131*$C$109)*(10^6)</f>
        <v>#ERROR!:parse</v>
      </c>
      <c t="str" s="12" r="AD109">
        <f>(AD131*$C$109)*(10^6)</f>
        <v>#ERROR!:parse</v>
      </c>
      <c t="str" s="12" r="AE109">
        <f>(AE131*$C$109)*(10^6)</f>
        <v>#ERROR!:parse</v>
      </c>
      <c t="str" s="12" r="AF109">
        <f>(AF131*$C$109)*(10^6)</f>
        <v>#ERROR!:parse</v>
      </c>
      <c t="str" s="12" r="AG109">
        <f>(AG131*$C$109)*(10^6)</f>
        <v>#ERROR!:parse</v>
      </c>
      <c t="str" s="12" r="AH109">
        <f>(AH131*$C$109)*(10^6)</f>
        <v>#ERROR!:parse</v>
      </c>
      <c s="30" r="AI109"/>
    </row>
    <row r="110">
      <c s="13" r="A110"/>
      <c t="s" s="13" r="B110">
        <v>100</v>
      </c>
      <c t="str" s="18" r="C110">
        <f>$C$98</f>
        <v/>
      </c>
      <c t="str" s="12" r="D110">
        <f>(D132*$C$110)*(10^6)</f>
        <v>#ERROR!:parse</v>
      </c>
      <c t="str" s="12" r="E110">
        <f>(E132*$C$110)*(10^6)</f>
        <v>#ERROR!:parse</v>
      </c>
      <c t="str" s="12" r="F110">
        <f>(F132*$C$110)*(10^6)</f>
        <v>#ERROR!:parse</v>
      </c>
      <c t="str" s="12" r="G110">
        <f>(G132*$C$110)*(10^6)</f>
        <v>#ERROR!:parse</v>
      </c>
      <c t="str" s="12" r="H110">
        <f>(H132*$C$110)*(10^6)</f>
        <v>#ERROR!:parse</v>
      </c>
      <c t="str" s="12" r="I110">
        <f>(I132*$C$110)*(10^6)</f>
        <v>#ERROR!:parse</v>
      </c>
      <c t="str" s="12" r="J110">
        <f>(J132*$C$110)*(10^6)</f>
        <v>#ERROR!:parse</v>
      </c>
      <c t="str" s="12" r="K110">
        <f>(K132*$C$110)*(10^6)</f>
        <v>#ERROR!:parse</v>
      </c>
      <c t="str" s="12" r="L110">
        <f>(L132*$C$110)*(10^6)</f>
        <v>#ERROR!:parse</v>
      </c>
      <c t="str" s="12" r="M110">
        <f>(M132*$C$110)*(10^6)</f>
        <v>#ERROR!:parse</v>
      </c>
      <c t="str" s="12" r="N110">
        <f>(N132*$C$110)*(10^6)</f>
        <v>#ERROR!:parse</v>
      </c>
      <c t="str" s="12" r="O110">
        <f>(O132*$C$110)*(10^6)</f>
        <v>#ERROR!:parse</v>
      </c>
      <c t="str" s="12" r="P110">
        <f>(P132*$C$110)*(10^6)</f>
        <v>#ERROR!:parse</v>
      </c>
      <c t="str" s="12" r="Q110">
        <f>(Q132*$C$110)*(10^6)</f>
        <v>#ERROR!:parse</v>
      </c>
      <c t="str" s="12" r="R110">
        <f>(R132*$C$110)*(10^6)</f>
        <v>#ERROR!:parse</v>
      </c>
      <c t="str" s="12" r="S110">
        <f>(S132*$C$110)*(10^6)</f>
        <v>#ERROR!:parse</v>
      </c>
      <c t="str" s="12" r="T110">
        <f>(T132*$C$110)*(10^6)</f>
        <v>#ERROR!:parse</v>
      </c>
      <c t="str" s="12" r="U110">
        <f>(U132*$C$110)*(10^6)</f>
        <v>#ERROR!:parse</v>
      </c>
      <c t="str" s="12" r="V110">
        <f>(V132*$C$110)*(10^6)</f>
        <v>#ERROR!:parse</v>
      </c>
      <c t="str" s="12" r="W110">
        <f>(W132*$C$110)*(10^6)</f>
        <v>#ERROR!:parse</v>
      </c>
      <c t="str" s="12" r="X110">
        <f>(X132*$C$110)*(10^6)</f>
        <v>#ERROR!:parse</v>
      </c>
      <c t="str" s="12" r="Y110">
        <f>(Y132*$C$110)*(10^6)</f>
        <v>#ERROR!:parse</v>
      </c>
      <c t="str" s="12" r="Z110">
        <f>(Z132*$C$110)*(10^6)</f>
        <v>#ERROR!:parse</v>
      </c>
      <c t="str" s="12" r="AA110">
        <f>(AA132*$C$110)*(10^6)</f>
        <v>#ERROR!:parse</v>
      </c>
      <c t="str" s="12" r="AB110">
        <f>(AB132*$C$110)*(10^6)</f>
        <v>#ERROR!:parse</v>
      </c>
      <c t="str" s="12" r="AC110">
        <f>(AC132*$C$110)*(10^6)</f>
        <v>#ERROR!:parse</v>
      </c>
      <c t="str" s="12" r="AD110">
        <f>(AD132*$C$110)*(10^6)</f>
        <v>#ERROR!:parse</v>
      </c>
      <c t="str" s="12" r="AE110">
        <f>(AE132*$C$110)*(10^6)</f>
        <v>#ERROR!:parse</v>
      </c>
      <c t="str" s="12" r="AF110">
        <f>(AF132*$C$110)*(10^6)</f>
        <v>#ERROR!:parse</v>
      </c>
      <c t="str" s="12" r="AG110">
        <f>(AG132*$C$110)*(10^6)</f>
        <v>#ERROR!:parse</v>
      </c>
      <c t="str" s="12" r="AH110">
        <f>(AH132*$C$110)*(10^6)</f>
        <v>#ERROR!:parse</v>
      </c>
      <c s="30" r="AI110"/>
    </row>
    <row r="111">
      <c s="13" r="A111"/>
      <c t="s" s="13" r="B111">
        <v>101</v>
      </c>
      <c t="str" s="18" r="C111">
        <f>$C$98</f>
        <v/>
      </c>
      <c t="str" s="12" r="D111">
        <f>(D133*$C$111)*(10^6)</f>
        <v>#ERROR!:parse</v>
      </c>
      <c t="str" s="12" r="E111">
        <f>(E133*$C$111)*(10^6)</f>
        <v>#ERROR!:parse</v>
      </c>
      <c t="str" s="12" r="F111">
        <f>(F133*$C$111)*(10^6)</f>
        <v>#ERROR!:parse</v>
      </c>
      <c t="str" s="12" r="G111">
        <f>(G133*$C$111)*(10^6)</f>
        <v>#ERROR!:parse</v>
      </c>
      <c t="str" s="12" r="H111">
        <f>(H133*$C$111)*(10^6)</f>
        <v>#ERROR!:parse</v>
      </c>
      <c t="str" s="12" r="I111">
        <f>(I133*$C$111)*(10^6)</f>
        <v>#ERROR!:parse</v>
      </c>
      <c t="str" s="12" r="J111">
        <f>(J133*$C$111)*(10^6)</f>
        <v>#ERROR!:parse</v>
      </c>
      <c t="str" s="12" r="K111">
        <f>(K133*$C$111)*(10^6)</f>
        <v>#ERROR!:parse</v>
      </c>
      <c t="str" s="12" r="L111">
        <f>(L133*$C$111)*(10^6)</f>
        <v>#ERROR!:parse</v>
      </c>
      <c t="str" s="12" r="M111">
        <f>(M133*$C$111)*(10^6)</f>
        <v>#ERROR!:parse</v>
      </c>
      <c t="str" s="12" r="N111">
        <f>(N133*$C$111)*(10^6)</f>
        <v>#ERROR!:parse</v>
      </c>
      <c t="str" s="12" r="O111">
        <f>(O133*$C$111)*(10^6)</f>
        <v>#ERROR!:parse</v>
      </c>
      <c t="str" s="12" r="P111">
        <f>(P133*$C$111)*(10^6)</f>
        <v>#ERROR!:parse</v>
      </c>
      <c t="str" s="12" r="Q111">
        <f>(Q133*$C$111)*(10^6)</f>
        <v>#ERROR!:parse</v>
      </c>
      <c t="str" s="12" r="R111">
        <f>(R133*$C$111)*(10^6)</f>
        <v>#ERROR!:parse</v>
      </c>
      <c t="str" s="12" r="S111">
        <f>(S133*$C$111)*(10^6)</f>
        <v>#ERROR!:parse</v>
      </c>
      <c t="str" s="12" r="T111">
        <f>(T133*$C$111)*(10^6)</f>
        <v>#ERROR!:parse</v>
      </c>
      <c t="str" s="12" r="U111">
        <f>(U133*$C$111)*(10^6)</f>
        <v>#ERROR!:parse</v>
      </c>
      <c t="str" s="12" r="V111">
        <f>(V133*$C$111)*(10^6)</f>
        <v>#ERROR!:parse</v>
      </c>
      <c t="str" s="12" r="W111">
        <f>(W133*$C$111)*(10^6)</f>
        <v>#ERROR!:parse</v>
      </c>
      <c t="str" s="12" r="X111">
        <f>(X133*$C$111)*(10^6)</f>
        <v>#ERROR!:parse</v>
      </c>
      <c t="str" s="12" r="Y111">
        <f>(Y133*$C$111)*(10^6)</f>
        <v>#ERROR!:parse</v>
      </c>
      <c t="str" s="12" r="Z111">
        <f>(Z133*$C$111)*(10^6)</f>
        <v>#ERROR!:parse</v>
      </c>
      <c t="str" s="12" r="AA111">
        <f>(AA133*$C$111)*(10^6)</f>
        <v>#ERROR!:parse</v>
      </c>
      <c t="str" s="12" r="AB111">
        <f>(AB133*$C$111)*(10^6)</f>
        <v>#ERROR!:parse</v>
      </c>
      <c t="str" s="12" r="AC111">
        <f>(AC133*$C$111)*(10^6)</f>
        <v>#ERROR!:parse</v>
      </c>
      <c t="str" s="12" r="AD111">
        <f>(AD133*$C$111)*(10^6)</f>
        <v>#ERROR!:parse</v>
      </c>
      <c t="str" s="12" r="AE111">
        <f>(AE133*$C$111)*(10^6)</f>
        <v>#ERROR!:parse</v>
      </c>
      <c t="str" s="12" r="AF111">
        <f>(AF133*$C$111)*(10^6)</f>
        <v>#ERROR!:parse</v>
      </c>
      <c t="str" s="12" r="AG111">
        <f>(AG133*$C$111)*(10^6)</f>
        <v>#ERROR!:parse</v>
      </c>
      <c t="str" s="12" r="AH111">
        <f>(AH133*$C$111)*(10^6)</f>
        <v>#ERROR!:parse</v>
      </c>
      <c s="30" r="AI111"/>
    </row>
    <row r="112">
      <c s="13" r="A112"/>
      <c t="s" s="13" r="B112">
        <v>102</v>
      </c>
      <c t="str" s="18" r="C112">
        <f>$C$98</f>
        <v/>
      </c>
      <c t="str" s="12" r="D112">
        <f>(D134*$C$112)*(10^6)</f>
        <v>#ERROR!:parse</v>
      </c>
      <c t="str" s="12" r="E112">
        <f>(E134*$C$112)*(10^6)</f>
        <v>#ERROR!:parse</v>
      </c>
      <c t="str" s="12" r="F112">
        <f>(F134*$C$112)*(10^6)</f>
        <v>#ERROR!:parse</v>
      </c>
      <c t="str" s="12" r="G112">
        <f>(G134*$C$112)*(10^6)</f>
        <v>#ERROR!:parse</v>
      </c>
      <c t="str" s="12" r="H112">
        <f>(H134*$C$112)*(10^6)</f>
        <v>#ERROR!:parse</v>
      </c>
      <c t="str" s="12" r="I112">
        <f>(I134*$C$112)*(10^6)</f>
        <v>#ERROR!:parse</v>
      </c>
      <c t="str" s="12" r="J112">
        <f>(J134*$C$112)*(10^6)</f>
        <v>#ERROR!:parse</v>
      </c>
      <c t="str" s="12" r="K112">
        <f>(K134*$C$112)*(10^6)</f>
        <v>#ERROR!:parse</v>
      </c>
      <c t="str" s="12" r="L112">
        <f>(L134*$C$112)*(10^6)</f>
        <v>#ERROR!:parse</v>
      </c>
      <c t="str" s="12" r="M112">
        <f>(M134*$C$112)*(10^6)</f>
        <v>#ERROR!:parse</v>
      </c>
      <c t="str" s="12" r="N112">
        <f>(N134*$C$112)*(10^6)</f>
        <v>#ERROR!:parse</v>
      </c>
      <c t="str" s="12" r="O112">
        <f>(O134*$C$112)*(10^6)</f>
        <v>#ERROR!:parse</v>
      </c>
      <c t="str" s="12" r="P112">
        <f>(P134*$C$112)*(10^6)</f>
        <v>#ERROR!:parse</v>
      </c>
      <c t="str" s="12" r="Q112">
        <f>(Q134*$C$112)*(10^6)</f>
        <v>#ERROR!:parse</v>
      </c>
      <c t="str" s="12" r="R112">
        <f>(R134*$C$112)*(10^6)</f>
        <v>#ERROR!:parse</v>
      </c>
      <c t="str" s="12" r="S112">
        <f>(S134*$C$112)*(10^6)</f>
        <v>#ERROR!:parse</v>
      </c>
      <c t="str" s="12" r="T112">
        <f>(T134*$C$112)*(10^6)</f>
        <v>#ERROR!:parse</v>
      </c>
      <c t="str" s="12" r="U112">
        <f>(U134*$C$112)*(10^6)</f>
        <v>#ERROR!:parse</v>
      </c>
      <c t="str" s="12" r="V112">
        <f>(V134*$C$112)*(10^6)</f>
        <v>#ERROR!:parse</v>
      </c>
      <c t="str" s="12" r="W112">
        <f>(W134*$C$112)*(10^6)</f>
        <v>#ERROR!:parse</v>
      </c>
      <c t="str" s="12" r="X112">
        <f>(X134*$C$112)*(10^6)</f>
        <v>#ERROR!:parse</v>
      </c>
      <c t="str" s="12" r="Y112">
        <f>(Y134*$C$112)*(10^6)</f>
        <v>#ERROR!:parse</v>
      </c>
      <c t="str" s="12" r="Z112">
        <f>(Z134*$C$112)*(10^6)</f>
        <v>#ERROR!:parse</v>
      </c>
      <c t="str" s="12" r="AA112">
        <f>(AA134*$C$112)*(10^6)</f>
        <v>#ERROR!:parse</v>
      </c>
      <c t="str" s="12" r="AB112">
        <f>(AB134*$C$112)*(10^6)</f>
        <v>#ERROR!:parse</v>
      </c>
      <c t="str" s="12" r="AC112">
        <f>(AC134*$C$112)*(10^6)</f>
        <v>#ERROR!:parse</v>
      </c>
      <c t="str" s="12" r="AD112">
        <f>(AD134*$C$112)*(10^6)</f>
        <v>#ERROR!:parse</v>
      </c>
      <c t="str" s="12" r="AE112">
        <f>(AE134*$C$112)*(10^6)</f>
        <v>#ERROR!:parse</v>
      </c>
      <c t="str" s="12" r="AF112">
        <f>(AF134*$C$112)*(10^6)</f>
        <v>#ERROR!:parse</v>
      </c>
      <c t="str" s="12" r="AG112">
        <f>(AG134*$C$112)*(10^6)</f>
        <v>#ERROR!:parse</v>
      </c>
      <c t="str" s="12" r="AH112">
        <f>(AH134*$C$112)*(10^6)</f>
        <v>#ERROR!:parse</v>
      </c>
      <c s="30" r="AI112"/>
    </row>
    <row r="113">
      <c s="13" r="A113"/>
      <c t="s" s="13" r="B113">
        <v>103</v>
      </c>
      <c t="str" s="18" r="C113">
        <f>$C$98</f>
        <v/>
      </c>
      <c t="str" s="12" r="D113">
        <f>(D135*$C$113)*(10^6)</f>
        <v>#ERROR!:parse</v>
      </c>
      <c t="str" s="12" r="E113">
        <f>(E135*$C$113)*(10^6)</f>
        <v>#ERROR!:parse</v>
      </c>
      <c t="str" s="12" r="F113">
        <f>(F135*$C$113)*(10^6)</f>
        <v>#ERROR!:parse</v>
      </c>
      <c t="str" s="12" r="G113">
        <f>(G135*$C$113)*(10^6)</f>
        <v>#ERROR!:parse</v>
      </c>
      <c t="str" s="12" r="H113">
        <f>(H135*$C$113)*(10^6)</f>
        <v>#ERROR!:parse</v>
      </c>
      <c t="str" s="12" r="I113">
        <f>(I135*$C$113)*(10^6)</f>
        <v>#ERROR!:parse</v>
      </c>
      <c t="str" s="12" r="J113">
        <f>(J135*$C$113)*(10^6)</f>
        <v>#ERROR!:parse</v>
      </c>
      <c t="str" s="12" r="K113">
        <f>(K135*$C$113)*(10^6)</f>
        <v>#ERROR!:parse</v>
      </c>
      <c t="str" s="12" r="L113">
        <f>(L135*$C$113)*(10^6)</f>
        <v>#ERROR!:parse</v>
      </c>
      <c t="str" s="12" r="M113">
        <f>(M135*$C$113)*(10^6)</f>
        <v>#ERROR!:parse</v>
      </c>
      <c t="str" s="12" r="N113">
        <f>(N135*$C$113)*(10^6)</f>
        <v>#ERROR!:parse</v>
      </c>
      <c t="str" s="12" r="O113">
        <f>(O135*$C$113)*(10^6)</f>
        <v>#ERROR!:parse</v>
      </c>
      <c t="str" s="12" r="P113">
        <f>(P135*$C$113)*(10^6)</f>
        <v>#ERROR!:parse</v>
      </c>
      <c t="str" s="12" r="Q113">
        <f>(Q135*$C$113)*(10^6)</f>
        <v>#ERROR!:parse</v>
      </c>
      <c t="str" s="12" r="R113">
        <f>(R135*$C$113)*(10^6)</f>
        <v>#ERROR!:parse</v>
      </c>
      <c t="str" s="12" r="S113">
        <f>(S135*$C$113)*(10^6)</f>
        <v>#ERROR!:parse</v>
      </c>
      <c t="str" s="12" r="T113">
        <f>(T135*$C$113)*(10^6)</f>
        <v>#ERROR!:parse</v>
      </c>
      <c t="str" s="12" r="U113">
        <f>(U135*$C$113)*(10^6)</f>
        <v>#ERROR!:parse</v>
      </c>
      <c t="str" s="12" r="V113">
        <f>(V135*$C$113)*(10^6)</f>
        <v>#ERROR!:parse</v>
      </c>
      <c t="str" s="12" r="W113">
        <f>(W135*$C$113)*(10^6)</f>
        <v>#ERROR!:parse</v>
      </c>
      <c t="str" s="12" r="X113">
        <f>(X135*$C$113)*(10^6)</f>
        <v>#ERROR!:parse</v>
      </c>
      <c t="str" s="12" r="Y113">
        <f>(Y135*$C$113)*(10^6)</f>
        <v>#ERROR!:parse</v>
      </c>
      <c t="str" s="12" r="Z113">
        <f>(Z135*$C$113)*(10^6)</f>
        <v>#ERROR!:parse</v>
      </c>
      <c t="str" s="12" r="AA113">
        <f>(AA135*$C$113)*(10^6)</f>
        <v>#ERROR!:parse</v>
      </c>
      <c t="str" s="12" r="AB113">
        <f>(AB135*$C$113)*(10^6)</f>
        <v>#ERROR!:parse</v>
      </c>
      <c t="str" s="12" r="AC113">
        <f>(AC135*$C$113)*(10^6)</f>
        <v>#ERROR!:parse</v>
      </c>
      <c t="str" s="12" r="AD113">
        <f>(AD135*$C$113)*(10^6)</f>
        <v>#ERROR!:parse</v>
      </c>
      <c t="str" s="12" r="AE113">
        <f>(AE135*$C$113)*(10^6)</f>
        <v>#ERROR!:parse</v>
      </c>
      <c t="str" s="12" r="AF113">
        <f>(AF135*$C$113)*(10^6)</f>
        <v>#ERROR!:parse</v>
      </c>
      <c t="str" s="12" r="AG113">
        <f>(AG135*$C$113)*(10^6)</f>
        <v>#ERROR!:parse</v>
      </c>
      <c t="str" s="12" r="AH113">
        <f>(AH135*$C$113)*(10^6)</f>
        <v>#ERROR!:parse</v>
      </c>
      <c s="30" r="AI113"/>
    </row>
    <row r="114">
      <c s="13" r="A114"/>
      <c t="s" s="13" r="B114">
        <v>104</v>
      </c>
      <c s="13" r="C114"/>
      <c s="12" r="D114">
        <f>0.5*D36</f>
        <v>119223.72</v>
      </c>
      <c s="12" r="E114">
        <f>0.5*E36</f>
        <v>114362.746666666</v>
      </c>
      <c s="12" r="F114">
        <f>0.5*F36</f>
        <v>104269.733333334</v>
      </c>
      <c s="12" r="G114">
        <f>0.5*G36</f>
        <v>109167.813333334</v>
      </c>
      <c s="12" r="H114">
        <f>0.5*H36</f>
        <v>116403.613333334</v>
      </c>
      <c s="12" r="I114">
        <f>0.5*I36</f>
        <v>108499.893333334</v>
      </c>
      <c s="12" r="J114">
        <f>0.5*J36</f>
        <v>106087.96</v>
      </c>
      <c s="12" r="K114">
        <f>0.5*K36</f>
        <v>119928.746666666</v>
      </c>
      <c s="12" r="L114">
        <f>0.5*L36</f>
        <v>115661.48</v>
      </c>
      <c s="12" r="M114">
        <f>0.5*M36</f>
        <v>118630.013333334</v>
      </c>
      <c s="12" r="N114">
        <f>0.5*N36</f>
        <v>122080.933333334</v>
      </c>
      <c s="12" r="O114">
        <f>0.5*O36</f>
        <v>109204.92</v>
      </c>
      <c s="12" r="P114">
        <f>0.5*P36</f>
        <v>111357.106666666</v>
      </c>
      <c s="12" r="Q114">
        <f>0.5*Q36</f>
        <v>113397.973333334</v>
      </c>
      <c s="12" r="R114">
        <f>0.5*R36</f>
        <v>118518.693333334</v>
      </c>
      <c s="12" r="S114">
        <f>0.5*S36</f>
        <v>116477.826666666</v>
      </c>
      <c s="12" r="T114">
        <f>0.5*T36</f>
        <v>113026.906666666</v>
      </c>
      <c s="12" r="U114">
        <f>0.5*U36</f>
        <v>119409.253333334</v>
      </c>
      <c s="12" r="V114">
        <f>0.5*V36</f>
        <v>125012.36</v>
      </c>
      <c s="12" r="W114">
        <f>0.5*W36</f>
        <v>126311.093333334</v>
      </c>
      <c s="12" r="X114">
        <f>0.5*X36</f>
        <v>124418.653333334</v>
      </c>
      <c s="12" r="Y114">
        <f>0.5*Y36</f>
        <v>113991.68</v>
      </c>
      <c s="12" r="Z114">
        <f>0.5*Z36</f>
        <v>112655.84</v>
      </c>
      <c s="12" r="AA114">
        <f>0.5*AA36</f>
        <v>104121.306666666</v>
      </c>
      <c s="12" r="AB114">
        <f>0.5*AB36</f>
        <v>105494.253333334</v>
      </c>
      <c s="12" r="AC114">
        <f>0.5*AC36</f>
        <v>104937.653333334</v>
      </c>
      <c s="12" r="AD114">
        <f>0.5*AD36</f>
        <v>102265.973333334</v>
      </c>
      <c s="12" r="AE114">
        <f>0.5*AE36</f>
        <v>105605.573333334</v>
      </c>
      <c s="12" r="AF114">
        <f>0.5*AF36</f>
        <v>98035.8133333335</v>
      </c>
      <c s="12" r="AG114">
        <f>0.5*AG36</f>
        <v>88128.3333333335</v>
      </c>
      <c s="12" r="AH114">
        <f>0.5*AH36</f>
        <v>97924.4933333335</v>
      </c>
      <c s="30" r="AI114"/>
    </row>
    <row r="115">
      <c s="13" r="A115"/>
      <c s="13" r="B115"/>
      <c s="13" r="C115"/>
      <c s="12" r="D115"/>
      <c s="12" r="E115"/>
      <c s="12" r="F115"/>
      <c s="12" r="G115"/>
      <c s="12" r="H115"/>
      <c s="12" r="I115"/>
      <c s="12" r="J115"/>
      <c s="12" r="K115"/>
      <c s="12" r="L115"/>
      <c s="12" r="M115"/>
      <c s="12" r="N115"/>
      <c s="12" r="O115"/>
      <c s="12" r="P115"/>
      <c s="12" r="Q115"/>
      <c s="12" r="R115"/>
      <c s="12" r="S115"/>
      <c s="12" r="T115"/>
      <c s="12" r="U115"/>
      <c s="12" r="V115"/>
      <c s="12" r="W115"/>
      <c s="12" r="X115"/>
      <c s="12" r="Y115"/>
      <c s="12" r="Z115"/>
      <c s="12" r="AA115"/>
      <c s="12" r="AB115"/>
      <c s="12" r="AC115"/>
      <c s="12" r="AD115"/>
      <c s="12" r="AE115"/>
      <c s="12" r="AF115"/>
      <c s="12" r="AG115"/>
      <c s="12" r="AH115"/>
      <c s="30" r="AI115"/>
    </row>
    <row r="116">
      <c s="13" r="A116"/>
      <c t="s" s="20" r="B116">
        <v>5</v>
      </c>
      <c t="str" s="18" r="C116">
        <f>C113</f>
        <v/>
      </c>
      <c t="str" s="12" r="D116">
        <f>(D138*$C$116)*(10^6)</f>
        <v>#ERROR!:parse</v>
      </c>
      <c t="str" s="12" r="E116">
        <f>(E138*$C$116)*(10^6)</f>
        <v>#ERROR!:parse</v>
      </c>
      <c t="str" s="12" r="F116">
        <f>(F138*$C$116)*(10^6)</f>
        <v>#ERROR!:parse</v>
      </c>
      <c t="str" s="12" r="G116">
        <f>(G138*$C$116)*(10^6)</f>
        <v>#ERROR!:parse</v>
      </c>
      <c t="str" s="12" r="H116">
        <f>(H138*$C$116)*(10^6)</f>
        <v>#ERROR!:parse</v>
      </c>
      <c t="str" s="12" r="I116">
        <f>(I138*$C$116)*(10^6)</f>
        <v>#ERROR!:parse</v>
      </c>
      <c t="str" s="12" r="J116">
        <f>(J138*$C$116)*(10^6)</f>
        <v>#ERROR!:parse</v>
      </c>
      <c t="str" s="12" r="K116">
        <f>(K138*$C$116)*(10^6)</f>
        <v>#ERROR!:parse</v>
      </c>
      <c t="str" s="12" r="L116">
        <f>(L138*$C$116)*(10^6)</f>
        <v>#ERROR!:parse</v>
      </c>
      <c t="str" s="12" r="M116">
        <f>(M138*$C$116)*(10^6)</f>
        <v>#ERROR!:parse</v>
      </c>
      <c t="str" s="12" r="N116">
        <f>(N138*$C$116)*(10^6)</f>
        <v>#ERROR!:parse</v>
      </c>
      <c t="str" s="12" r="O116">
        <f>(O138*$C$116)*(10^6)</f>
        <v>#ERROR!:parse</v>
      </c>
      <c t="str" s="12" r="P116">
        <f>(P138*$C$116)*(10^6)</f>
        <v>#ERROR!:parse</v>
      </c>
      <c t="str" s="12" r="Q116">
        <f>(Q138*$C$116)*(10^6)</f>
        <v>#ERROR!:parse</v>
      </c>
      <c t="str" s="12" r="R116">
        <f>(R138*$C$116)*(10^6)</f>
        <v>#ERROR!:parse</v>
      </c>
      <c t="str" s="12" r="S116">
        <f>(S138*$C$116)*(10^6)</f>
        <v>#ERROR!:parse</v>
      </c>
      <c t="str" s="12" r="T116">
        <f>(T138*$C$116)*(10^6)</f>
        <v>#ERROR!:parse</v>
      </c>
      <c t="str" s="12" r="U116">
        <f>(U138*$C$116)*(10^6)</f>
        <v>#ERROR!:parse</v>
      </c>
      <c t="str" s="12" r="V116">
        <f>(V138*$C$116)*(10^6)</f>
        <v>#ERROR!:parse</v>
      </c>
      <c t="str" s="12" r="W116">
        <f>(W138*$C$116)*(10^6)</f>
        <v>#ERROR!:parse</v>
      </c>
      <c t="str" s="12" r="X116">
        <f>(X138*$C$116)*(10^6)</f>
        <v>#ERROR!:parse</v>
      </c>
      <c t="str" s="12" r="Y116">
        <f>(Y138*$C$116)*(10^6)</f>
        <v>#ERROR!:parse</v>
      </c>
      <c t="str" s="12" r="Z116">
        <f>(Z138*$C$116)*(10^6)</f>
        <v>#ERROR!:parse</v>
      </c>
      <c t="str" s="12" r="AA116">
        <f>(AA138*$C$116)*(10^6)</f>
        <v>#ERROR!:parse</v>
      </c>
      <c t="str" s="12" r="AB116">
        <f>(AB138*$C$116)*(10^6)</f>
        <v>#ERROR!:parse</v>
      </c>
      <c t="str" s="12" r="AC116">
        <f>(AC138*$C$116)*(10^6)</f>
        <v>#ERROR!:parse</v>
      </c>
      <c t="str" s="12" r="AD116">
        <f>(AD138*$C$116)*(10^6)</f>
        <v>#ERROR!:parse</v>
      </c>
      <c t="str" s="12" r="AE116">
        <f>(AE138*$C$116)*(10^6)</f>
        <v>#ERROR!:parse</v>
      </c>
      <c t="str" s="12" r="AF116">
        <f>(AF138*$C$116)*(10^6)</f>
        <v>#ERROR!:parse</v>
      </c>
      <c t="str" s="12" r="AG116">
        <f>(AG138*$C$116)*(10^6)</f>
        <v>#ERROR!:parse</v>
      </c>
      <c t="str" s="12" r="AH116">
        <f>(AH138*$C$116)*(10^6)</f>
        <v>#ERROR!:parse</v>
      </c>
      <c s="30" r="AI116"/>
    </row>
    <row r="117">
      <c s="30" r="A117"/>
      <c s="30" r="B117"/>
      <c s="30" r="C117"/>
      <c s="30" r="D117"/>
      <c s="30" r="E117"/>
      <c s="30" r="F117"/>
      <c s="30" r="G117"/>
      <c s="30" r="H117"/>
      <c s="30" r="I117"/>
      <c s="30" r="J117"/>
      <c s="30" r="K117"/>
      <c s="30" r="L117"/>
      <c s="30" r="M117"/>
      <c s="30" r="N117"/>
      <c s="30" r="O117"/>
      <c s="30" r="P117"/>
      <c s="30" r="Q117"/>
      <c s="30" r="R117"/>
      <c s="30" r="S117"/>
      <c s="30" r="T117"/>
      <c s="30" r="U117"/>
      <c s="30" r="V117"/>
      <c s="30" r="W117"/>
      <c s="30" r="X117"/>
      <c s="30" r="Y117"/>
      <c s="30" r="Z117"/>
      <c s="30" r="AA117"/>
      <c s="30" r="AB117"/>
      <c s="30" r="AC117"/>
      <c s="30" r="AD117"/>
      <c s="30" r="AE117"/>
      <c s="30" r="AF117"/>
      <c s="30" r="AG117"/>
      <c s="30" r="AH117"/>
      <c s="30" r="AI117"/>
    </row>
    <row r="118">
      <c s="3" r="A118"/>
      <c s="30" r="B118"/>
      <c s="30" r="C118"/>
      <c s="30" r="D118"/>
      <c s="30" r="E118"/>
      <c s="30" r="F118"/>
      <c s="30" r="G118"/>
      <c s="30" r="H118"/>
      <c s="30" r="I118"/>
      <c s="30" r="J118"/>
      <c s="30" r="K118"/>
      <c s="30" r="L118"/>
      <c s="30" r="M118"/>
      <c s="30" r="N118"/>
      <c s="30" r="O118"/>
      <c s="30" r="P118"/>
      <c s="30" r="Q118"/>
      <c s="30" r="R118"/>
      <c s="30" r="S118"/>
      <c s="30" r="T118"/>
      <c s="30" r="U118"/>
      <c s="30" r="V118"/>
      <c s="30" r="W118"/>
      <c s="30" r="X118"/>
      <c s="30" r="Y118"/>
      <c s="30" r="Z118"/>
      <c s="30" r="AA118"/>
      <c s="30" r="AB118"/>
      <c s="30" r="AC118"/>
      <c s="30" r="AD118"/>
      <c s="30" r="AE118"/>
      <c s="30" r="AF118"/>
      <c s="30" r="AG118"/>
      <c s="30" r="AH118"/>
      <c s="30" r="AI118"/>
    </row>
    <row r="119">
      <c t="s" s="27" r="A119">
        <v>105</v>
      </c>
      <c t="s" s="27" r="B119">
        <v>106</v>
      </c>
      <c s="19" r="C119"/>
      <c s="27" r="D119">
        <f>D97</f>
        <v>1980</v>
      </c>
      <c s="27" r="E119">
        <f>E97</f>
        <v>1981</v>
      </c>
      <c s="27" r="F119">
        <f>F97</f>
        <v>1982</v>
      </c>
      <c s="27" r="G119">
        <f>G97</f>
        <v>1983</v>
      </c>
      <c s="27" r="H119">
        <f>H97</f>
        <v>1984</v>
      </c>
      <c s="27" r="I119">
        <f>I97</f>
        <v>1985</v>
      </c>
      <c s="27" r="J119">
        <f>J97</f>
        <v>1986</v>
      </c>
      <c s="27" r="K119">
        <f>K97</f>
        <v>1987</v>
      </c>
      <c s="27" r="L119">
        <f>L97</f>
        <v>1988</v>
      </c>
      <c s="27" r="M119">
        <f>M97</f>
        <v>1989</v>
      </c>
      <c s="27" r="N119">
        <f>N97</f>
        <v>1990</v>
      </c>
      <c s="27" r="O119">
        <f>O97</f>
        <v>1991</v>
      </c>
      <c s="27" r="P119">
        <f>P97</f>
        <v>1992</v>
      </c>
      <c s="27" r="Q119">
        <f>Q97</f>
        <v>1993</v>
      </c>
      <c s="27" r="R119">
        <f>R97</f>
        <v>1994</v>
      </c>
      <c s="27" r="S119">
        <f>S97</f>
        <v>1995</v>
      </c>
      <c s="27" r="T119">
        <f>T97</f>
        <v>1996</v>
      </c>
      <c s="27" r="U119">
        <f>U97</f>
        <v>1997</v>
      </c>
      <c s="27" r="V119">
        <f>V97</f>
        <v>1998</v>
      </c>
      <c s="27" r="W119">
        <f>W97</f>
        <v>1999</v>
      </c>
      <c s="27" r="X119">
        <f>X97</f>
        <v>2000</v>
      </c>
      <c s="27" r="Y119">
        <f>Y97</f>
        <v>2001</v>
      </c>
      <c s="27" r="Z119">
        <f>Z97</f>
        <v>2002</v>
      </c>
      <c s="27" r="AA119">
        <f>AA97</f>
        <v>2003</v>
      </c>
      <c s="27" r="AB119">
        <f>AB97</f>
        <v>2004</v>
      </c>
      <c s="27" r="AC119">
        <f>AC97</f>
        <v>2005</v>
      </c>
      <c s="27" r="AD119">
        <f>AD97</f>
        <v>2006</v>
      </c>
      <c s="27" r="AE119">
        <f>AE97</f>
        <v>2007</v>
      </c>
      <c s="27" r="AF119">
        <f>AF97</f>
        <v>2008</v>
      </c>
      <c s="27" r="AG119">
        <f>AG97</f>
        <v>2009</v>
      </c>
      <c s="27" r="AH119">
        <f>AH97</f>
        <v>2010</v>
      </c>
      <c s="30" r="AI119"/>
    </row>
    <row r="120">
      <c s="19" r="A120"/>
      <c t="str" s="27" r="B120">
        <f>B98</f>
        <v>Coal</v>
      </c>
      <c s="19" r="C120"/>
      <c t="str" s="15" r="D120">
        <f>'[PRJEIA1605aStateCO2VBA1605a2012 Versionnonfuel10_state_link.xls]CarbonSeq'</f>
        <v>#ERROR!:parse</v>
      </c>
      <c t="str" s="15" r="E120">
        <f>'[PRJEIA1605aStateCO2VBA1605a2012 Versionnonfuel10_state_link.xls]CarbonSeq'</f>
        <v>#ERROR!:parse</v>
      </c>
      <c t="str" s="15" r="F120">
        <f>'[PRJEIA1605aStateCO2VBA1605a2012 Versionnonfuel10_state_link.xls]CarbonSeq'</f>
        <v>#ERROR!:parse</v>
      </c>
      <c t="str" s="15" r="G120">
        <f>'[PRJEIA1605aStateCO2VBA1605a2012 Versionnonfuel10_state_link.xls]CarbonSeq'</f>
        <v>#ERROR!:parse</v>
      </c>
      <c t="str" s="15" r="H120">
        <f>'[PRJEIA1605aStateCO2VBA1605a2012 Versionnonfuel10_state_link.xls]CarbonSeq'</f>
        <v>#ERROR!:parse</v>
      </c>
      <c t="str" s="15" r="I120">
        <f>'[PRJEIA1605aStateCO2VBA1605a2012 Versionnonfuel10_state_link.xls]CarbonSeq'</f>
        <v>#ERROR!:parse</v>
      </c>
      <c t="str" s="15" r="J120">
        <f>'[PRJEIA1605aStateCO2VBA1605a2012 Versionnonfuel10_state_link.xls]CarbonSeq'</f>
        <v>#ERROR!:parse</v>
      </c>
      <c t="str" s="15" r="K120">
        <f>'[PRJEIA1605aStateCO2VBA1605a2012 Versionnonfuel10_state_link.xls]CarbonSeq'</f>
        <v>#ERROR!:parse</v>
      </c>
      <c t="str" s="15" r="L120">
        <f>'[PRJEIA1605aStateCO2VBA1605a2012 Versionnonfuel10_state_link.xls]CarbonSeq'</f>
        <v>#ERROR!:parse</v>
      </c>
      <c t="str" s="15" r="M120">
        <f>'[PRJEIA1605aStateCO2VBA1605a2012 Versionnonfuel10_state_link.xls]CarbonSeq'</f>
        <v>#ERROR!:parse</v>
      </c>
      <c t="str" s="15" r="N120">
        <f>'[PRJEIA1605aStateCO2VBA1605a2012 Versionnonfuel10_state_link.xls]CarbonSeq'</f>
        <v>#ERROR!:parse</v>
      </c>
      <c t="str" s="15" r="O120">
        <f>'[PRJEIA1605aStateCO2VBA1605a2012 Versionnonfuel10_state_link.xls]CarbonSeq'</f>
        <v>#ERROR!:parse</v>
      </c>
      <c t="str" s="15" r="P120">
        <f>'[PRJEIA1605aStateCO2VBA1605a2012 Versionnonfuel10_state_link.xls]CarbonSeq'</f>
        <v>#ERROR!:parse</v>
      </c>
      <c t="str" s="15" r="Q120">
        <f>'[PRJEIA1605aStateCO2VBA1605a2012 Versionnonfuel10_state_link.xls]CarbonSeq'</f>
        <v>#ERROR!:parse</v>
      </c>
      <c t="str" s="15" r="R120">
        <f>'[PRJEIA1605aStateCO2VBA1605a2012 Versionnonfuel10_state_link.xls]CarbonSeq'</f>
        <v>#ERROR!:parse</v>
      </c>
      <c t="str" s="15" r="S120">
        <f>'[PRJEIA1605aStateCO2VBA1605a2012 Versionnonfuel10_state_link.xls]CarbonSeq'</f>
        <v>#ERROR!:parse</v>
      </c>
      <c t="str" s="15" r="T120">
        <f>'[PRJEIA1605aStateCO2VBA1605a2012 Versionnonfuel10_state_link.xls]CarbonSeq'</f>
        <v>#ERROR!:parse</v>
      </c>
      <c t="str" s="15" r="U120">
        <f>'[PRJEIA1605aStateCO2VBA1605a2012 Versionnonfuel10_state_link.xls]CarbonSeq'</f>
        <v>#ERROR!:parse</v>
      </c>
      <c t="str" s="15" r="V120">
        <f>'[PRJEIA1605aStateCO2VBA1605a2012 Versionnonfuel10_state_link.xls]CarbonSeq'</f>
        <v>#ERROR!:parse</v>
      </c>
      <c t="str" s="15" r="W120">
        <f>'[PRJEIA1605aStateCO2VBA1605a2012 Versionnonfuel10_state_link.xls]CarbonSeq'</f>
        <v>#ERROR!:parse</v>
      </c>
      <c t="str" s="15" r="X120">
        <f>'[PRJEIA1605aStateCO2VBA1605a2012 Versionnonfuel10_state_link.xls]CarbonSeq'</f>
        <v>#ERROR!:parse</v>
      </c>
      <c t="str" s="15" r="Y120">
        <f>'[PRJEIA1605aStateCO2VBA1605a2012 Versionnonfuel10_state_link.xls]CarbonSeq'</f>
        <v>#ERROR!:parse</v>
      </c>
      <c t="str" s="15" r="Z120">
        <f>'[PRJEIA1605aStateCO2VBA1605a2012 Versionnonfuel10_state_link.xls]CarbonSeq'</f>
        <v>#ERROR!:parse</v>
      </c>
      <c t="str" s="15" r="AA120">
        <f>'[PRJEIA1605aStateCO2VBA1605a2012 Versionnonfuel10_state_link.xls]CarbonSeq'</f>
        <v>#ERROR!:parse</v>
      </c>
      <c t="str" s="15" r="AB120">
        <f>'[PRJEIA1605aStateCO2VBA1605a2012 Versionnonfuel10_state_link.xls]CarbonSeq'</f>
        <v>#ERROR!:parse</v>
      </c>
      <c t="str" s="15" r="AC120">
        <f>'[PRJEIA1605aStateCO2VBA1605a2012 Versionnonfuel10_state_link.xls]CarbonSeq'</f>
        <v>#ERROR!:parse</v>
      </c>
      <c t="str" s="15" r="AD120">
        <f>'[PRJEIA1605aStateCO2VBA1605a2012 Versionnonfuel10_state_link.xls]CarbonSeq'</f>
        <v>#ERROR!:parse</v>
      </c>
      <c t="str" s="15" r="AE120">
        <f>'[PRJEIA1605aStateCO2VBA1605a2012 Versionnonfuel10_state_link.xls]CarbonSeq'</f>
        <v>#ERROR!:parse</v>
      </c>
      <c t="str" s="15" r="AF120">
        <f>'[PRJEIA1605aStateCO2VBA1605a2012 Versionnonfuel10_state_link.xls]CarbonSeq'</f>
        <v>#ERROR!:parse</v>
      </c>
      <c t="str" s="15" r="AG120">
        <f>'[PRJEIA1605aStateCO2VBA1605a2012 Versionnonfuel10_state_link.xls]CarbonSeq'</f>
        <v>#ERROR!:parse</v>
      </c>
      <c t="str" s="15" r="AH120">
        <f>'[PRJEIA1605aStateCO2VBA1605a2012 Versionnonfuel10_state_link.xls]CarbonSeq'</f>
        <v>#ERROR!:parse</v>
      </c>
      <c s="30" r="AI120"/>
    </row>
    <row r="121">
      <c s="19" r="A121"/>
      <c s="27" r="B121"/>
      <c s="19" r="C121"/>
      <c s="15" r="D121"/>
      <c s="15" r="E121"/>
      <c s="15" r="F121"/>
      <c s="15" r="G121"/>
      <c s="15" r="H121"/>
      <c s="15" r="I121"/>
      <c s="15" r="J121"/>
      <c s="15" r="K121"/>
      <c s="15" r="L121"/>
      <c s="15" r="M121"/>
      <c s="15" r="N121"/>
      <c s="15" r="O121"/>
      <c s="15" r="P121"/>
      <c s="15" r="Q121"/>
      <c s="15" r="R121"/>
      <c s="15" r="S121"/>
      <c s="15" r="T121"/>
      <c s="15" r="U121"/>
      <c s="15" r="V121"/>
      <c s="15" r="W121"/>
      <c s="15" r="X121"/>
      <c s="15" r="Y121"/>
      <c s="15" r="Z121"/>
      <c s="15" r="AA121"/>
      <c s="15" r="AB121"/>
      <c s="15" r="AC121"/>
      <c s="15" r="AD121"/>
      <c s="15" r="AE121"/>
      <c s="15" r="AF121"/>
      <c s="15" r="AG121"/>
      <c s="15" r="AH121"/>
      <c s="30" r="AI121"/>
    </row>
    <row r="122">
      <c s="19" r="A122"/>
      <c t="str" s="27" r="B122">
        <f>B100</f>
        <v>Petroleum</v>
      </c>
      <c s="19" r="C122"/>
      <c s="15" r="D122"/>
      <c s="15" r="E122"/>
      <c s="15" r="F122"/>
      <c s="15" r="G122"/>
      <c s="15" r="H122"/>
      <c s="15" r="I122"/>
      <c s="15" r="J122"/>
      <c s="15" r="K122"/>
      <c s="15" r="L122"/>
      <c s="15" r="M122"/>
      <c s="15" r="N122"/>
      <c s="15" r="O122"/>
      <c s="15" r="P122"/>
      <c s="15" r="Q122"/>
      <c s="15" r="R122"/>
      <c s="15" r="S122"/>
      <c s="15" r="T122"/>
      <c s="15" r="U122"/>
      <c s="15" r="V122"/>
      <c s="15" r="W122"/>
      <c s="15" r="X122"/>
      <c s="15" r="Y122"/>
      <c s="15" r="Z122"/>
      <c s="15" r="AA122"/>
      <c s="15" r="AB122"/>
      <c s="15" r="AC122"/>
      <c s="15" r="AD122"/>
      <c s="15" r="AE122"/>
      <c s="15" r="AF122"/>
      <c s="15" r="AG122"/>
      <c s="15" r="AH122"/>
      <c s="30" r="AI122"/>
    </row>
    <row r="123">
      <c s="19" r="A123"/>
      <c t="str" s="19" r="B123">
        <f>B101</f>
        <v>Asphalt &amp; Road Oil</v>
      </c>
      <c s="19" r="C123"/>
      <c t="str" s="15" r="D123">
        <f>'[PRJEIA1605aStateCO2VBA1605a2012 Versionnonfuel10_state_link.xls]CarbonSeq'</f>
        <v>#ERROR!:parse</v>
      </c>
      <c t="str" s="15" r="E123">
        <f>'[PRJEIA1605aStateCO2VBA1605a2012 Versionnonfuel10_state_link.xls]CarbonSeq'</f>
        <v>#ERROR!:parse</v>
      </c>
      <c t="str" s="15" r="F123">
        <f>'[PRJEIA1605aStateCO2VBA1605a2012 Versionnonfuel10_state_link.xls]CarbonSeq'</f>
        <v>#ERROR!:parse</v>
      </c>
      <c t="str" s="15" r="G123">
        <f>'[PRJEIA1605aStateCO2VBA1605a2012 Versionnonfuel10_state_link.xls]CarbonSeq'</f>
        <v>#ERROR!:parse</v>
      </c>
      <c t="str" s="15" r="H123">
        <f>'[PRJEIA1605aStateCO2VBA1605a2012 Versionnonfuel10_state_link.xls]CarbonSeq'</f>
        <v>#ERROR!:parse</v>
      </c>
      <c t="str" s="15" r="I123">
        <f>'[PRJEIA1605aStateCO2VBA1605a2012 Versionnonfuel10_state_link.xls]CarbonSeq'</f>
        <v>#ERROR!:parse</v>
      </c>
      <c t="str" s="15" r="J123">
        <f>'[PRJEIA1605aStateCO2VBA1605a2012 Versionnonfuel10_state_link.xls]CarbonSeq'</f>
        <v>#ERROR!:parse</v>
      </c>
      <c t="str" s="15" r="K123">
        <f>'[PRJEIA1605aStateCO2VBA1605a2012 Versionnonfuel10_state_link.xls]CarbonSeq'</f>
        <v>#ERROR!:parse</v>
      </c>
      <c t="str" s="15" r="L123">
        <f>'[PRJEIA1605aStateCO2VBA1605a2012 Versionnonfuel10_state_link.xls]CarbonSeq'</f>
        <v>#ERROR!:parse</v>
      </c>
      <c t="str" s="15" r="M123">
        <f>'[PRJEIA1605aStateCO2VBA1605a2012 Versionnonfuel10_state_link.xls]CarbonSeq'</f>
        <v>#ERROR!:parse</v>
      </c>
      <c t="str" s="15" r="N123">
        <f>'[PRJEIA1605aStateCO2VBA1605a2012 Versionnonfuel10_state_link.xls]CarbonSeq'</f>
        <v>#ERROR!:parse</v>
      </c>
      <c t="str" s="15" r="O123">
        <f>'[PRJEIA1605aStateCO2VBA1605a2012 Versionnonfuel10_state_link.xls]CarbonSeq'</f>
        <v>#ERROR!:parse</v>
      </c>
      <c t="str" s="15" r="P123">
        <f>'[PRJEIA1605aStateCO2VBA1605a2012 Versionnonfuel10_state_link.xls]CarbonSeq'</f>
        <v>#ERROR!:parse</v>
      </c>
      <c t="str" s="15" r="Q123">
        <f>'[PRJEIA1605aStateCO2VBA1605a2012 Versionnonfuel10_state_link.xls]CarbonSeq'</f>
        <v>#ERROR!:parse</v>
      </c>
      <c t="str" s="15" r="R123">
        <f>'[PRJEIA1605aStateCO2VBA1605a2012 Versionnonfuel10_state_link.xls]CarbonSeq'</f>
        <v>#ERROR!:parse</v>
      </c>
      <c t="str" s="15" r="S123">
        <f>'[PRJEIA1605aStateCO2VBA1605a2012 Versionnonfuel10_state_link.xls]CarbonSeq'</f>
        <v>#ERROR!:parse</v>
      </c>
      <c t="str" s="15" r="T123">
        <f>'[PRJEIA1605aStateCO2VBA1605a2012 Versionnonfuel10_state_link.xls]CarbonSeq'</f>
        <v>#ERROR!:parse</v>
      </c>
      <c t="str" s="15" r="U123">
        <f>'[PRJEIA1605aStateCO2VBA1605a2012 Versionnonfuel10_state_link.xls]CarbonSeq'</f>
        <v>#ERROR!:parse</v>
      </c>
      <c t="str" s="15" r="V123">
        <f>'[PRJEIA1605aStateCO2VBA1605a2012 Versionnonfuel10_state_link.xls]CarbonSeq'</f>
        <v>#ERROR!:parse</v>
      </c>
      <c t="str" s="15" r="W123">
        <f>'[PRJEIA1605aStateCO2VBA1605a2012 Versionnonfuel10_state_link.xls]CarbonSeq'</f>
        <v>#ERROR!:parse</v>
      </c>
      <c t="str" s="15" r="X123">
        <f>'[PRJEIA1605aStateCO2VBA1605a2012 Versionnonfuel10_state_link.xls]CarbonSeq'</f>
        <v>#ERROR!:parse</v>
      </c>
      <c t="str" s="15" r="Y123">
        <f>'[PRJEIA1605aStateCO2VBA1605a2012 Versionnonfuel10_state_link.xls]CarbonSeq'</f>
        <v>#ERROR!:parse</v>
      </c>
      <c t="str" s="15" r="Z123">
        <f>'[PRJEIA1605aStateCO2VBA1605a2012 Versionnonfuel10_state_link.xls]CarbonSeq'</f>
        <v>#ERROR!:parse</v>
      </c>
      <c t="str" s="15" r="AA123">
        <f>'[PRJEIA1605aStateCO2VBA1605a2012 Versionnonfuel10_state_link.xls]CarbonSeq'</f>
        <v>#ERROR!:parse</v>
      </c>
      <c t="str" s="15" r="AB123">
        <f>'[PRJEIA1605aStateCO2VBA1605a2012 Versionnonfuel10_state_link.xls]CarbonSeq'</f>
        <v>#ERROR!:parse</v>
      </c>
      <c t="str" s="15" r="AC123">
        <f>'[PRJEIA1605aStateCO2VBA1605a2012 Versionnonfuel10_state_link.xls]CarbonSeq'</f>
        <v>#ERROR!:parse</v>
      </c>
      <c t="str" s="15" r="AD123">
        <f>'[PRJEIA1605aStateCO2VBA1605a2012 Versionnonfuel10_state_link.xls]CarbonSeq'</f>
        <v>#ERROR!:parse</v>
      </c>
      <c t="str" s="15" r="AE123">
        <f>'[PRJEIA1605aStateCO2VBA1605a2012 Versionnonfuel10_state_link.xls]CarbonSeq'</f>
        <v>#ERROR!:parse</v>
      </c>
      <c t="str" s="15" r="AF123">
        <f>'[PRJEIA1605aStateCO2VBA1605a2012 Versionnonfuel10_state_link.xls]CarbonSeq'</f>
        <v>#ERROR!:parse</v>
      </c>
      <c t="str" s="15" r="AG123">
        <f>'[PRJEIA1605aStateCO2VBA1605a2012 Versionnonfuel10_state_link.xls]CarbonSeq'</f>
        <v>#ERROR!:parse</v>
      </c>
      <c t="str" s="15" r="AH123">
        <f>'[PRJEIA1605aStateCO2VBA1605a2012 Versionnonfuel10_state_link.xls]CarbonSeq'</f>
        <v>#ERROR!:parse</v>
      </c>
      <c s="30" r="AI123"/>
    </row>
    <row r="124">
      <c s="19" r="A124"/>
      <c t="str" s="19" r="B124">
        <f>B102</f>
        <v>LPG</v>
      </c>
      <c s="19" r="C124"/>
      <c t="str" s="15" r="D124">
        <f>'[PRJEIA1605aStateCO2VBA1605a2012 Versionnonfuel10_state_link.xls]CarbonSeq'</f>
        <v>#ERROR!:parse</v>
      </c>
      <c t="str" s="15" r="E124">
        <f>'[PRJEIA1605aStateCO2VBA1605a2012 Versionnonfuel10_state_link.xls]CarbonSeq'</f>
        <v>#ERROR!:parse</v>
      </c>
      <c t="str" s="15" r="F124">
        <f>'[PRJEIA1605aStateCO2VBA1605a2012 Versionnonfuel10_state_link.xls]CarbonSeq'</f>
        <v>#ERROR!:parse</v>
      </c>
      <c t="str" s="15" r="G124">
        <f>'[PRJEIA1605aStateCO2VBA1605a2012 Versionnonfuel10_state_link.xls]CarbonSeq'</f>
        <v>#ERROR!:parse</v>
      </c>
      <c t="str" s="15" r="H124">
        <f>'[PRJEIA1605aStateCO2VBA1605a2012 Versionnonfuel10_state_link.xls]CarbonSeq'</f>
        <v>#ERROR!:parse</v>
      </c>
      <c t="str" s="15" r="I124">
        <f>'[PRJEIA1605aStateCO2VBA1605a2012 Versionnonfuel10_state_link.xls]CarbonSeq'</f>
        <v>#ERROR!:parse</v>
      </c>
      <c t="str" s="15" r="J124">
        <f>'[PRJEIA1605aStateCO2VBA1605a2012 Versionnonfuel10_state_link.xls]CarbonSeq'</f>
        <v>#ERROR!:parse</v>
      </c>
      <c t="str" s="15" r="K124">
        <f>'[PRJEIA1605aStateCO2VBA1605a2012 Versionnonfuel10_state_link.xls]CarbonSeq'</f>
        <v>#ERROR!:parse</v>
      </c>
      <c t="str" s="15" r="L124">
        <f>'[PRJEIA1605aStateCO2VBA1605a2012 Versionnonfuel10_state_link.xls]CarbonSeq'</f>
        <v>#ERROR!:parse</v>
      </c>
      <c t="str" s="15" r="M124">
        <f>'[PRJEIA1605aStateCO2VBA1605a2012 Versionnonfuel10_state_link.xls]CarbonSeq'</f>
        <v>#ERROR!:parse</v>
      </c>
      <c t="str" s="15" r="N124">
        <f>'[PRJEIA1605aStateCO2VBA1605a2012 Versionnonfuel10_state_link.xls]CarbonSeq'</f>
        <v>#ERROR!:parse</v>
      </c>
      <c t="str" s="15" r="O124">
        <f>'[PRJEIA1605aStateCO2VBA1605a2012 Versionnonfuel10_state_link.xls]CarbonSeq'</f>
        <v>#ERROR!:parse</v>
      </c>
      <c t="str" s="15" r="P124">
        <f>'[PRJEIA1605aStateCO2VBA1605a2012 Versionnonfuel10_state_link.xls]CarbonSeq'</f>
        <v>#ERROR!:parse</v>
      </c>
      <c t="str" s="15" r="Q124">
        <f>'[PRJEIA1605aStateCO2VBA1605a2012 Versionnonfuel10_state_link.xls]CarbonSeq'</f>
        <v>#ERROR!:parse</v>
      </c>
      <c t="str" s="15" r="R124">
        <f>'[PRJEIA1605aStateCO2VBA1605a2012 Versionnonfuel10_state_link.xls]CarbonSeq'</f>
        <v>#ERROR!:parse</v>
      </c>
      <c t="str" s="15" r="S124">
        <f>'[PRJEIA1605aStateCO2VBA1605a2012 Versionnonfuel10_state_link.xls]CarbonSeq'</f>
        <v>#ERROR!:parse</v>
      </c>
      <c t="str" s="15" r="T124">
        <f>'[PRJEIA1605aStateCO2VBA1605a2012 Versionnonfuel10_state_link.xls]CarbonSeq'</f>
        <v>#ERROR!:parse</v>
      </c>
      <c t="str" s="15" r="U124">
        <f>'[PRJEIA1605aStateCO2VBA1605a2012 Versionnonfuel10_state_link.xls]CarbonSeq'</f>
        <v>#ERROR!:parse</v>
      </c>
      <c t="str" s="15" r="V124">
        <f>'[PRJEIA1605aStateCO2VBA1605a2012 Versionnonfuel10_state_link.xls]CarbonSeq'</f>
        <v>#ERROR!:parse</v>
      </c>
      <c t="str" s="15" r="W124">
        <f>'[PRJEIA1605aStateCO2VBA1605a2012 Versionnonfuel10_state_link.xls]CarbonSeq'</f>
        <v>#ERROR!:parse</v>
      </c>
      <c t="str" s="15" r="X124">
        <f>'[PRJEIA1605aStateCO2VBA1605a2012 Versionnonfuel10_state_link.xls]CarbonSeq'</f>
        <v>#ERROR!:parse</v>
      </c>
      <c t="str" s="15" r="Y124">
        <f>'[PRJEIA1605aStateCO2VBA1605a2012 Versionnonfuel10_state_link.xls]CarbonSeq'</f>
        <v>#ERROR!:parse</v>
      </c>
      <c t="str" s="15" r="Z124">
        <f>'[PRJEIA1605aStateCO2VBA1605a2012 Versionnonfuel10_state_link.xls]CarbonSeq'</f>
        <v>#ERROR!:parse</v>
      </c>
      <c t="str" s="15" r="AA124">
        <f>'[PRJEIA1605aStateCO2VBA1605a2012 Versionnonfuel10_state_link.xls]CarbonSeq'</f>
        <v>#ERROR!:parse</v>
      </c>
      <c t="str" s="15" r="AB124">
        <f>'[PRJEIA1605aStateCO2VBA1605a2012 Versionnonfuel10_state_link.xls]CarbonSeq'</f>
        <v>#ERROR!:parse</v>
      </c>
      <c t="str" s="15" r="AC124">
        <f>'[PRJEIA1605aStateCO2VBA1605a2012 Versionnonfuel10_state_link.xls]CarbonSeq'</f>
        <v>#ERROR!:parse</v>
      </c>
      <c t="str" s="15" r="AD124">
        <f>'[PRJEIA1605aStateCO2VBA1605a2012 Versionnonfuel10_state_link.xls]CarbonSeq'</f>
        <v>#ERROR!:parse</v>
      </c>
      <c t="str" s="15" r="AE124">
        <f>'[PRJEIA1605aStateCO2VBA1605a2012 Versionnonfuel10_state_link.xls]CarbonSeq'</f>
        <v>#ERROR!:parse</v>
      </c>
      <c t="str" s="15" r="AF124">
        <f>'[PRJEIA1605aStateCO2VBA1605a2012 Versionnonfuel10_state_link.xls]CarbonSeq'</f>
        <v>#ERROR!:parse</v>
      </c>
      <c t="str" s="15" r="AG124">
        <f>'[PRJEIA1605aStateCO2VBA1605a2012 Versionnonfuel10_state_link.xls]CarbonSeq'</f>
        <v>#ERROR!:parse</v>
      </c>
      <c t="str" s="15" r="AH124">
        <f>'[PRJEIA1605aStateCO2VBA1605a2012 Versionnonfuel10_state_link.xls]CarbonSeq'</f>
        <v>#ERROR!:parse</v>
      </c>
      <c s="30" r="AI124"/>
    </row>
    <row r="125">
      <c s="19" r="A125"/>
      <c t="str" s="19" r="B125">
        <f>B103</f>
        <v>Pentanes</v>
      </c>
      <c s="19" r="C125"/>
      <c t="str" s="15" r="D125">
        <f>'[PRJEIA1605aStateCO2VBA1605a2012 Versionnonfuel10_state_link.xls]CarbonSeq'</f>
        <v>#ERROR!:parse</v>
      </c>
      <c t="str" s="15" r="E125">
        <f>'[PRJEIA1605aStateCO2VBA1605a2012 Versionnonfuel10_state_link.xls]CarbonSeq'</f>
        <v>#ERROR!:parse</v>
      </c>
      <c t="str" s="15" r="F125">
        <f>'[PRJEIA1605aStateCO2VBA1605a2012 Versionnonfuel10_state_link.xls]CarbonSeq'</f>
        <v>#ERROR!:parse</v>
      </c>
      <c t="str" s="15" r="G125">
        <f>'[PRJEIA1605aStateCO2VBA1605a2012 Versionnonfuel10_state_link.xls]CarbonSeq'</f>
        <v>#ERROR!:parse</v>
      </c>
      <c t="str" s="15" r="H125">
        <f>'[PRJEIA1605aStateCO2VBA1605a2012 Versionnonfuel10_state_link.xls]CarbonSeq'</f>
        <v>#ERROR!:parse</v>
      </c>
      <c t="str" s="15" r="I125">
        <f>'[PRJEIA1605aStateCO2VBA1605a2012 Versionnonfuel10_state_link.xls]CarbonSeq'</f>
        <v>#ERROR!:parse</v>
      </c>
      <c t="str" s="15" r="J125">
        <f>'[PRJEIA1605aStateCO2VBA1605a2012 Versionnonfuel10_state_link.xls]CarbonSeq'</f>
        <v>#ERROR!:parse</v>
      </c>
      <c t="str" s="15" r="K125">
        <f>'[PRJEIA1605aStateCO2VBA1605a2012 Versionnonfuel10_state_link.xls]CarbonSeq'</f>
        <v>#ERROR!:parse</v>
      </c>
      <c t="str" s="15" r="L125">
        <f>'[PRJEIA1605aStateCO2VBA1605a2012 Versionnonfuel10_state_link.xls]CarbonSeq'</f>
        <v>#ERROR!:parse</v>
      </c>
      <c t="str" s="15" r="M125">
        <f>'[PRJEIA1605aStateCO2VBA1605a2012 Versionnonfuel10_state_link.xls]CarbonSeq'</f>
        <v>#ERROR!:parse</v>
      </c>
      <c t="str" s="15" r="N125">
        <f>'[PRJEIA1605aStateCO2VBA1605a2012 Versionnonfuel10_state_link.xls]CarbonSeq'</f>
        <v>#ERROR!:parse</v>
      </c>
      <c t="str" s="15" r="O125">
        <f>'[PRJEIA1605aStateCO2VBA1605a2012 Versionnonfuel10_state_link.xls]CarbonSeq'</f>
        <v>#ERROR!:parse</v>
      </c>
      <c t="str" s="15" r="P125">
        <f>'[PRJEIA1605aStateCO2VBA1605a2012 Versionnonfuel10_state_link.xls]CarbonSeq'</f>
        <v>#ERROR!:parse</v>
      </c>
      <c t="str" s="15" r="Q125">
        <f>'[PRJEIA1605aStateCO2VBA1605a2012 Versionnonfuel10_state_link.xls]CarbonSeq'</f>
        <v>#ERROR!:parse</v>
      </c>
      <c t="str" s="15" r="R125">
        <f>'[PRJEIA1605aStateCO2VBA1605a2012 Versionnonfuel10_state_link.xls]CarbonSeq'</f>
        <v>#ERROR!:parse</v>
      </c>
      <c t="str" s="15" r="S125">
        <f>'[PRJEIA1605aStateCO2VBA1605a2012 Versionnonfuel10_state_link.xls]CarbonSeq'</f>
        <v>#ERROR!:parse</v>
      </c>
      <c t="str" s="15" r="T125">
        <f>'[PRJEIA1605aStateCO2VBA1605a2012 Versionnonfuel10_state_link.xls]CarbonSeq'</f>
        <v>#ERROR!:parse</v>
      </c>
      <c t="str" s="15" r="U125">
        <f>'[PRJEIA1605aStateCO2VBA1605a2012 Versionnonfuel10_state_link.xls]CarbonSeq'</f>
        <v>#ERROR!:parse</v>
      </c>
      <c t="str" s="15" r="V125">
        <f>'[PRJEIA1605aStateCO2VBA1605a2012 Versionnonfuel10_state_link.xls]CarbonSeq'</f>
        <v>#ERROR!:parse</v>
      </c>
      <c t="str" s="15" r="W125">
        <f>'[PRJEIA1605aStateCO2VBA1605a2012 Versionnonfuel10_state_link.xls]CarbonSeq'</f>
        <v>#ERROR!:parse</v>
      </c>
      <c t="str" s="15" r="X125">
        <f>'[PRJEIA1605aStateCO2VBA1605a2012 Versionnonfuel10_state_link.xls]CarbonSeq'</f>
        <v>#ERROR!:parse</v>
      </c>
      <c t="str" s="15" r="Y125">
        <f>'[PRJEIA1605aStateCO2VBA1605a2012 Versionnonfuel10_state_link.xls]CarbonSeq'</f>
        <v>#ERROR!:parse</v>
      </c>
      <c t="str" s="15" r="Z125">
        <f>'[PRJEIA1605aStateCO2VBA1605a2012 Versionnonfuel10_state_link.xls]CarbonSeq'</f>
        <v>#ERROR!:parse</v>
      </c>
      <c t="str" s="15" r="AA125">
        <f>'[PRJEIA1605aStateCO2VBA1605a2012 Versionnonfuel10_state_link.xls]CarbonSeq'</f>
        <v>#ERROR!:parse</v>
      </c>
      <c t="str" s="15" r="AB125">
        <f>'[PRJEIA1605aStateCO2VBA1605a2012 Versionnonfuel10_state_link.xls]CarbonSeq'</f>
        <v>#ERROR!:parse</v>
      </c>
      <c t="str" s="15" r="AC125">
        <f>'[PRJEIA1605aStateCO2VBA1605a2012 Versionnonfuel10_state_link.xls]CarbonSeq'</f>
        <v>#ERROR!:parse</v>
      </c>
      <c t="str" s="15" r="AD125">
        <f>'[PRJEIA1605aStateCO2VBA1605a2012 Versionnonfuel10_state_link.xls]CarbonSeq'</f>
        <v>#ERROR!:parse</v>
      </c>
      <c t="str" s="15" r="AE125">
        <f>'[PRJEIA1605aStateCO2VBA1605a2012 Versionnonfuel10_state_link.xls]CarbonSeq'</f>
        <v>#ERROR!:parse</v>
      </c>
      <c t="str" s="15" r="AF125">
        <f>'[PRJEIA1605aStateCO2VBA1605a2012 Versionnonfuel10_state_link.xls]CarbonSeq'</f>
        <v>#ERROR!:parse</v>
      </c>
      <c t="str" s="15" r="AG125">
        <f>'[PRJEIA1605aStateCO2VBA1605a2012 Versionnonfuel10_state_link.xls]CarbonSeq'</f>
        <v>#ERROR!:parse</v>
      </c>
      <c t="str" s="15" r="AH125">
        <f>'[PRJEIA1605aStateCO2VBA1605a2012 Versionnonfuel10_state_link.xls]CarbonSeq'</f>
        <v>#ERROR!:parse</v>
      </c>
      <c s="30" r="AI125"/>
    </row>
    <row r="126">
      <c s="19" r="A126"/>
      <c t="str" s="19" r="B126">
        <f>B104</f>
        <v>Industrial Lubricants</v>
      </c>
      <c s="19" r="C126"/>
      <c t="str" s="15" r="D126">
        <f>'[PRJEIA1605aStateCO2VBA1605a2012 Versionnonfuel10_state_link.xls]CarbonSeq'</f>
        <v>#ERROR!:parse</v>
      </c>
      <c t="str" s="15" r="E126">
        <f>'[PRJEIA1605aStateCO2VBA1605a2012 Versionnonfuel10_state_link.xls]CarbonSeq'</f>
        <v>#ERROR!:parse</v>
      </c>
      <c t="str" s="15" r="F126">
        <f>'[PRJEIA1605aStateCO2VBA1605a2012 Versionnonfuel10_state_link.xls]CarbonSeq'</f>
        <v>#ERROR!:parse</v>
      </c>
      <c t="str" s="15" r="G126">
        <f>'[PRJEIA1605aStateCO2VBA1605a2012 Versionnonfuel10_state_link.xls]CarbonSeq'</f>
        <v>#ERROR!:parse</v>
      </c>
      <c t="str" s="15" r="H126">
        <f>'[PRJEIA1605aStateCO2VBA1605a2012 Versionnonfuel10_state_link.xls]CarbonSeq'</f>
        <v>#ERROR!:parse</v>
      </c>
      <c t="str" s="15" r="I126">
        <f>'[PRJEIA1605aStateCO2VBA1605a2012 Versionnonfuel10_state_link.xls]CarbonSeq'</f>
        <v>#ERROR!:parse</v>
      </c>
      <c t="str" s="15" r="J126">
        <f>'[PRJEIA1605aStateCO2VBA1605a2012 Versionnonfuel10_state_link.xls]CarbonSeq'</f>
        <v>#ERROR!:parse</v>
      </c>
      <c t="str" s="15" r="K126">
        <f>'[PRJEIA1605aStateCO2VBA1605a2012 Versionnonfuel10_state_link.xls]CarbonSeq'</f>
        <v>#ERROR!:parse</v>
      </c>
      <c t="str" s="15" r="L126">
        <f>'[PRJEIA1605aStateCO2VBA1605a2012 Versionnonfuel10_state_link.xls]CarbonSeq'</f>
        <v>#ERROR!:parse</v>
      </c>
      <c t="str" s="15" r="M126">
        <f>'[PRJEIA1605aStateCO2VBA1605a2012 Versionnonfuel10_state_link.xls]CarbonSeq'</f>
        <v>#ERROR!:parse</v>
      </c>
      <c t="str" s="15" r="N126">
        <f>'[PRJEIA1605aStateCO2VBA1605a2012 Versionnonfuel10_state_link.xls]CarbonSeq'</f>
        <v>#ERROR!:parse</v>
      </c>
      <c t="str" s="15" r="O126">
        <f>'[PRJEIA1605aStateCO2VBA1605a2012 Versionnonfuel10_state_link.xls]CarbonSeq'</f>
        <v>#ERROR!:parse</v>
      </c>
      <c t="str" s="15" r="P126">
        <f>'[PRJEIA1605aStateCO2VBA1605a2012 Versionnonfuel10_state_link.xls]CarbonSeq'</f>
        <v>#ERROR!:parse</v>
      </c>
      <c t="str" s="15" r="Q126">
        <f>'[PRJEIA1605aStateCO2VBA1605a2012 Versionnonfuel10_state_link.xls]CarbonSeq'</f>
        <v>#ERROR!:parse</v>
      </c>
      <c t="str" s="15" r="R126">
        <f>'[PRJEIA1605aStateCO2VBA1605a2012 Versionnonfuel10_state_link.xls]CarbonSeq'</f>
        <v>#ERROR!:parse</v>
      </c>
      <c t="str" s="15" r="S126">
        <f>'[PRJEIA1605aStateCO2VBA1605a2012 Versionnonfuel10_state_link.xls]CarbonSeq'</f>
        <v>#ERROR!:parse</v>
      </c>
      <c t="str" s="15" r="T126">
        <f>'[PRJEIA1605aStateCO2VBA1605a2012 Versionnonfuel10_state_link.xls]CarbonSeq'</f>
        <v>#ERROR!:parse</v>
      </c>
      <c t="str" s="15" r="U126">
        <f>'[PRJEIA1605aStateCO2VBA1605a2012 Versionnonfuel10_state_link.xls]CarbonSeq'</f>
        <v>#ERROR!:parse</v>
      </c>
      <c t="str" s="15" r="V126">
        <f>'[PRJEIA1605aStateCO2VBA1605a2012 Versionnonfuel10_state_link.xls]CarbonSeq'</f>
        <v>#ERROR!:parse</v>
      </c>
      <c t="str" s="15" r="W126">
        <f>'[PRJEIA1605aStateCO2VBA1605a2012 Versionnonfuel10_state_link.xls]CarbonSeq'</f>
        <v>#ERROR!:parse</v>
      </c>
      <c t="str" s="15" r="X126">
        <f>'[PRJEIA1605aStateCO2VBA1605a2012 Versionnonfuel10_state_link.xls]CarbonSeq'</f>
        <v>#ERROR!:parse</v>
      </c>
      <c t="str" s="15" r="Y126">
        <f>'[PRJEIA1605aStateCO2VBA1605a2012 Versionnonfuel10_state_link.xls]CarbonSeq'</f>
        <v>#ERROR!:parse</v>
      </c>
      <c t="str" s="15" r="Z126">
        <f>'[PRJEIA1605aStateCO2VBA1605a2012 Versionnonfuel10_state_link.xls]CarbonSeq'</f>
        <v>#ERROR!:parse</v>
      </c>
      <c t="str" s="15" r="AA126">
        <f>'[PRJEIA1605aStateCO2VBA1605a2012 Versionnonfuel10_state_link.xls]CarbonSeq'</f>
        <v>#ERROR!:parse</v>
      </c>
      <c t="str" s="15" r="AB126">
        <f>'[PRJEIA1605aStateCO2VBA1605a2012 Versionnonfuel10_state_link.xls]CarbonSeq'</f>
        <v>#ERROR!:parse</v>
      </c>
      <c t="str" s="15" r="AC126">
        <f>'[PRJEIA1605aStateCO2VBA1605a2012 Versionnonfuel10_state_link.xls]CarbonSeq'</f>
        <v>#ERROR!:parse</v>
      </c>
      <c t="str" s="15" r="AD126">
        <f>'[PRJEIA1605aStateCO2VBA1605a2012 Versionnonfuel10_state_link.xls]CarbonSeq'</f>
        <v>#ERROR!:parse</v>
      </c>
      <c t="str" s="15" r="AE126">
        <f>'[PRJEIA1605aStateCO2VBA1605a2012 Versionnonfuel10_state_link.xls]CarbonSeq'</f>
        <v>#ERROR!:parse</v>
      </c>
      <c t="str" s="15" r="AF126">
        <f>'[PRJEIA1605aStateCO2VBA1605a2012 Versionnonfuel10_state_link.xls]CarbonSeq'</f>
        <v>#ERROR!:parse</v>
      </c>
      <c t="str" s="15" r="AG126">
        <f>'[PRJEIA1605aStateCO2VBA1605a2012 Versionnonfuel10_state_link.xls]CarbonSeq'</f>
        <v>#ERROR!:parse</v>
      </c>
      <c t="str" s="15" r="AH126">
        <f>'[PRJEIA1605aStateCO2VBA1605a2012 Versionnonfuel10_state_link.xls]CarbonSeq'</f>
        <v>#ERROR!:parse</v>
      </c>
      <c s="30" r="AI126"/>
    </row>
    <row r="127">
      <c s="19" r="A127"/>
      <c t="str" s="19" r="B127">
        <f>B105</f>
        <v>Naphtha Petrochem</v>
      </c>
      <c s="19" r="C127"/>
      <c t="str" s="15" r="D127">
        <f>'[PRJEIA1605aStateCO2VBA1605a2012 Versionnonfuel10_state_link.xls]CarbonSeq'</f>
        <v>#ERROR!:parse</v>
      </c>
      <c t="str" s="15" r="E127">
        <f>'[PRJEIA1605aStateCO2VBA1605a2012 Versionnonfuel10_state_link.xls]CarbonSeq'</f>
        <v>#ERROR!:parse</v>
      </c>
      <c t="str" s="15" r="F127">
        <f>'[PRJEIA1605aStateCO2VBA1605a2012 Versionnonfuel10_state_link.xls]CarbonSeq'</f>
        <v>#ERROR!:parse</v>
      </c>
      <c t="str" s="15" r="G127">
        <f>'[PRJEIA1605aStateCO2VBA1605a2012 Versionnonfuel10_state_link.xls]CarbonSeq'</f>
        <v>#ERROR!:parse</v>
      </c>
      <c t="str" s="15" r="H127">
        <f>'[PRJEIA1605aStateCO2VBA1605a2012 Versionnonfuel10_state_link.xls]CarbonSeq'</f>
        <v>#ERROR!:parse</v>
      </c>
      <c t="str" s="15" r="I127">
        <f>'[PRJEIA1605aStateCO2VBA1605a2012 Versionnonfuel10_state_link.xls]CarbonSeq'</f>
        <v>#ERROR!:parse</v>
      </c>
      <c t="str" s="15" r="J127">
        <f>'[PRJEIA1605aStateCO2VBA1605a2012 Versionnonfuel10_state_link.xls]CarbonSeq'</f>
        <v>#ERROR!:parse</v>
      </c>
      <c t="str" s="15" r="K127">
        <f>'[PRJEIA1605aStateCO2VBA1605a2012 Versionnonfuel10_state_link.xls]CarbonSeq'</f>
        <v>#ERROR!:parse</v>
      </c>
      <c t="str" s="15" r="L127">
        <f>'[PRJEIA1605aStateCO2VBA1605a2012 Versionnonfuel10_state_link.xls]CarbonSeq'</f>
        <v>#ERROR!:parse</v>
      </c>
      <c t="str" s="15" r="M127">
        <f>'[PRJEIA1605aStateCO2VBA1605a2012 Versionnonfuel10_state_link.xls]CarbonSeq'</f>
        <v>#ERROR!:parse</v>
      </c>
      <c t="str" s="15" r="N127">
        <f>'[PRJEIA1605aStateCO2VBA1605a2012 Versionnonfuel10_state_link.xls]CarbonSeq'</f>
        <v>#ERROR!:parse</v>
      </c>
      <c t="str" s="15" r="O127">
        <f>'[PRJEIA1605aStateCO2VBA1605a2012 Versionnonfuel10_state_link.xls]CarbonSeq'</f>
        <v>#ERROR!:parse</v>
      </c>
      <c t="str" s="15" r="P127">
        <f>'[PRJEIA1605aStateCO2VBA1605a2012 Versionnonfuel10_state_link.xls]CarbonSeq'</f>
        <v>#ERROR!:parse</v>
      </c>
      <c t="str" s="15" r="Q127">
        <f>'[PRJEIA1605aStateCO2VBA1605a2012 Versionnonfuel10_state_link.xls]CarbonSeq'</f>
        <v>#ERROR!:parse</v>
      </c>
      <c t="str" s="15" r="R127">
        <f>'[PRJEIA1605aStateCO2VBA1605a2012 Versionnonfuel10_state_link.xls]CarbonSeq'</f>
        <v>#ERROR!:parse</v>
      </c>
      <c t="str" s="15" r="S127">
        <f>'[PRJEIA1605aStateCO2VBA1605a2012 Versionnonfuel10_state_link.xls]CarbonSeq'</f>
        <v>#ERROR!:parse</v>
      </c>
      <c t="str" s="15" r="T127">
        <f>'[PRJEIA1605aStateCO2VBA1605a2012 Versionnonfuel10_state_link.xls]CarbonSeq'</f>
        <v>#ERROR!:parse</v>
      </c>
      <c t="str" s="15" r="U127">
        <f>'[PRJEIA1605aStateCO2VBA1605a2012 Versionnonfuel10_state_link.xls]CarbonSeq'</f>
        <v>#ERROR!:parse</v>
      </c>
      <c t="str" s="15" r="V127">
        <f>'[PRJEIA1605aStateCO2VBA1605a2012 Versionnonfuel10_state_link.xls]CarbonSeq'</f>
        <v>#ERROR!:parse</v>
      </c>
      <c t="str" s="15" r="W127">
        <f>'[PRJEIA1605aStateCO2VBA1605a2012 Versionnonfuel10_state_link.xls]CarbonSeq'</f>
        <v>#ERROR!:parse</v>
      </c>
      <c t="str" s="15" r="X127">
        <f>'[PRJEIA1605aStateCO2VBA1605a2012 Versionnonfuel10_state_link.xls]CarbonSeq'</f>
        <v>#ERROR!:parse</v>
      </c>
      <c t="str" s="15" r="Y127">
        <f>'[PRJEIA1605aStateCO2VBA1605a2012 Versionnonfuel10_state_link.xls]CarbonSeq'</f>
        <v>#ERROR!:parse</v>
      </c>
      <c t="str" s="15" r="Z127">
        <f>'[PRJEIA1605aStateCO2VBA1605a2012 Versionnonfuel10_state_link.xls]CarbonSeq'</f>
        <v>#ERROR!:parse</v>
      </c>
      <c t="str" s="15" r="AA127">
        <f>'[PRJEIA1605aStateCO2VBA1605a2012 Versionnonfuel10_state_link.xls]CarbonSeq'</f>
        <v>#ERROR!:parse</v>
      </c>
      <c t="str" s="15" r="AB127">
        <f>'[PRJEIA1605aStateCO2VBA1605a2012 Versionnonfuel10_state_link.xls]CarbonSeq'</f>
        <v>#ERROR!:parse</v>
      </c>
      <c t="str" s="15" r="AC127">
        <f>'[PRJEIA1605aStateCO2VBA1605a2012 Versionnonfuel10_state_link.xls]CarbonSeq'</f>
        <v>#ERROR!:parse</v>
      </c>
      <c t="str" s="15" r="AD127">
        <f>'[PRJEIA1605aStateCO2VBA1605a2012 Versionnonfuel10_state_link.xls]CarbonSeq'</f>
        <v>#ERROR!:parse</v>
      </c>
      <c t="str" s="15" r="AE127">
        <f>'[PRJEIA1605aStateCO2VBA1605a2012 Versionnonfuel10_state_link.xls]CarbonSeq'</f>
        <v>#ERROR!:parse</v>
      </c>
      <c t="str" s="15" r="AF127">
        <f>'[PRJEIA1605aStateCO2VBA1605a2012 Versionnonfuel10_state_link.xls]CarbonSeq'</f>
        <v>#ERROR!:parse</v>
      </c>
      <c t="str" s="15" r="AG127">
        <f>'[PRJEIA1605aStateCO2VBA1605a2012 Versionnonfuel10_state_link.xls]CarbonSeq'</f>
        <v>#ERROR!:parse</v>
      </c>
      <c t="str" s="15" r="AH127">
        <f>'[PRJEIA1605aStateCO2VBA1605a2012 Versionnonfuel10_state_link.xls]CarbonSeq'</f>
        <v>#ERROR!:parse</v>
      </c>
      <c s="30" r="AI127"/>
    </row>
    <row r="128">
      <c s="19" r="A128"/>
      <c t="str" s="19" r="B128">
        <f>B106</f>
        <v>Other Petrochem</v>
      </c>
      <c s="19" r="C128"/>
      <c t="str" s="15" r="D128">
        <f>'[PRJEIA1605aStateCO2VBA1605a2012 Versionnonfuel10_state_link.xls]CarbonSeq'</f>
        <v>#ERROR!:parse</v>
      </c>
      <c t="str" s="15" r="E128">
        <f>'[PRJEIA1605aStateCO2VBA1605a2012 Versionnonfuel10_state_link.xls]CarbonSeq'</f>
        <v>#ERROR!:parse</v>
      </c>
      <c t="str" s="15" r="F128">
        <f>'[PRJEIA1605aStateCO2VBA1605a2012 Versionnonfuel10_state_link.xls]CarbonSeq'</f>
        <v>#ERROR!:parse</v>
      </c>
      <c t="str" s="15" r="G128">
        <f>'[PRJEIA1605aStateCO2VBA1605a2012 Versionnonfuel10_state_link.xls]CarbonSeq'</f>
        <v>#ERROR!:parse</v>
      </c>
      <c t="str" s="15" r="H128">
        <f>'[PRJEIA1605aStateCO2VBA1605a2012 Versionnonfuel10_state_link.xls]CarbonSeq'</f>
        <v>#ERROR!:parse</v>
      </c>
      <c t="str" s="15" r="I128">
        <f>'[PRJEIA1605aStateCO2VBA1605a2012 Versionnonfuel10_state_link.xls]CarbonSeq'</f>
        <v>#ERROR!:parse</v>
      </c>
      <c t="str" s="15" r="J128">
        <f>'[PRJEIA1605aStateCO2VBA1605a2012 Versionnonfuel10_state_link.xls]CarbonSeq'</f>
        <v>#ERROR!:parse</v>
      </c>
      <c t="str" s="15" r="K128">
        <f>'[PRJEIA1605aStateCO2VBA1605a2012 Versionnonfuel10_state_link.xls]CarbonSeq'</f>
        <v>#ERROR!:parse</v>
      </c>
      <c t="str" s="15" r="L128">
        <f>'[PRJEIA1605aStateCO2VBA1605a2012 Versionnonfuel10_state_link.xls]CarbonSeq'</f>
        <v>#ERROR!:parse</v>
      </c>
      <c t="str" s="15" r="M128">
        <f>'[PRJEIA1605aStateCO2VBA1605a2012 Versionnonfuel10_state_link.xls]CarbonSeq'</f>
        <v>#ERROR!:parse</v>
      </c>
      <c t="str" s="15" r="N128">
        <f>'[PRJEIA1605aStateCO2VBA1605a2012 Versionnonfuel10_state_link.xls]CarbonSeq'</f>
        <v>#ERROR!:parse</v>
      </c>
      <c t="str" s="15" r="O128">
        <f>'[PRJEIA1605aStateCO2VBA1605a2012 Versionnonfuel10_state_link.xls]CarbonSeq'</f>
        <v>#ERROR!:parse</v>
      </c>
      <c t="str" s="15" r="P128">
        <f>'[PRJEIA1605aStateCO2VBA1605a2012 Versionnonfuel10_state_link.xls]CarbonSeq'</f>
        <v>#ERROR!:parse</v>
      </c>
      <c t="str" s="15" r="Q128">
        <f>'[PRJEIA1605aStateCO2VBA1605a2012 Versionnonfuel10_state_link.xls]CarbonSeq'</f>
        <v>#ERROR!:parse</v>
      </c>
      <c t="str" s="15" r="R128">
        <f>'[PRJEIA1605aStateCO2VBA1605a2012 Versionnonfuel10_state_link.xls]CarbonSeq'</f>
        <v>#ERROR!:parse</v>
      </c>
      <c t="str" s="15" r="S128">
        <f>'[PRJEIA1605aStateCO2VBA1605a2012 Versionnonfuel10_state_link.xls]CarbonSeq'</f>
        <v>#ERROR!:parse</v>
      </c>
      <c t="str" s="15" r="T128">
        <f>'[PRJEIA1605aStateCO2VBA1605a2012 Versionnonfuel10_state_link.xls]CarbonSeq'</f>
        <v>#ERROR!:parse</v>
      </c>
      <c t="str" s="15" r="U128">
        <f>'[PRJEIA1605aStateCO2VBA1605a2012 Versionnonfuel10_state_link.xls]CarbonSeq'</f>
        <v>#ERROR!:parse</v>
      </c>
      <c t="str" s="15" r="V128">
        <f>'[PRJEIA1605aStateCO2VBA1605a2012 Versionnonfuel10_state_link.xls]CarbonSeq'</f>
        <v>#ERROR!:parse</v>
      </c>
      <c t="str" s="15" r="W128">
        <f>'[PRJEIA1605aStateCO2VBA1605a2012 Versionnonfuel10_state_link.xls]CarbonSeq'</f>
        <v>#ERROR!:parse</v>
      </c>
      <c t="str" s="15" r="X128">
        <f>'[PRJEIA1605aStateCO2VBA1605a2012 Versionnonfuel10_state_link.xls]CarbonSeq'</f>
        <v>#ERROR!:parse</v>
      </c>
      <c t="str" s="15" r="Y128">
        <f>'[PRJEIA1605aStateCO2VBA1605a2012 Versionnonfuel10_state_link.xls]CarbonSeq'</f>
        <v>#ERROR!:parse</v>
      </c>
      <c t="str" s="15" r="Z128">
        <f>'[PRJEIA1605aStateCO2VBA1605a2012 Versionnonfuel10_state_link.xls]CarbonSeq'</f>
        <v>#ERROR!:parse</v>
      </c>
      <c t="str" s="15" r="AA128">
        <f>'[PRJEIA1605aStateCO2VBA1605a2012 Versionnonfuel10_state_link.xls]CarbonSeq'</f>
        <v>#ERROR!:parse</v>
      </c>
      <c t="str" s="15" r="AB128">
        <f>'[PRJEIA1605aStateCO2VBA1605a2012 Versionnonfuel10_state_link.xls]CarbonSeq'</f>
        <v>#ERROR!:parse</v>
      </c>
      <c t="str" s="15" r="AC128">
        <f>'[PRJEIA1605aStateCO2VBA1605a2012 Versionnonfuel10_state_link.xls]CarbonSeq'</f>
        <v>#ERROR!:parse</v>
      </c>
      <c t="str" s="15" r="AD128">
        <f>'[PRJEIA1605aStateCO2VBA1605a2012 Versionnonfuel10_state_link.xls]CarbonSeq'</f>
        <v>#ERROR!:parse</v>
      </c>
      <c t="str" s="15" r="AE128">
        <f>'[PRJEIA1605aStateCO2VBA1605a2012 Versionnonfuel10_state_link.xls]CarbonSeq'</f>
        <v>#ERROR!:parse</v>
      </c>
      <c t="str" s="15" r="AF128">
        <f>'[PRJEIA1605aStateCO2VBA1605a2012 Versionnonfuel10_state_link.xls]CarbonSeq'</f>
        <v>#ERROR!:parse</v>
      </c>
      <c t="str" s="15" r="AG128">
        <f>'[PRJEIA1605aStateCO2VBA1605a2012 Versionnonfuel10_state_link.xls]CarbonSeq'</f>
        <v>#ERROR!:parse</v>
      </c>
      <c t="str" s="15" r="AH128">
        <f>'[PRJEIA1605aStateCO2VBA1605a2012 Versionnonfuel10_state_link.xls]CarbonSeq'</f>
        <v>#ERROR!:parse</v>
      </c>
      <c s="30" r="AI128"/>
    </row>
    <row r="129">
      <c s="19" r="A129"/>
      <c t="str" s="19" r="B129">
        <f>B107</f>
        <v>Still Gas Petrochem</v>
      </c>
      <c s="19" r="C129"/>
      <c t="str" s="15" r="D129">
        <f>'[PRJEIA1605aStateCO2VBA1605a2012 Versionnonfuel10_state_link.xls]CarbonSeq'</f>
        <v>#ERROR!:parse</v>
      </c>
      <c t="str" s="15" r="E129">
        <f>'[PRJEIA1605aStateCO2VBA1605a2012 Versionnonfuel10_state_link.xls]CarbonSeq'</f>
        <v>#ERROR!:parse</v>
      </c>
      <c t="str" s="15" r="F129">
        <f>'[PRJEIA1605aStateCO2VBA1605a2012 Versionnonfuel10_state_link.xls]CarbonSeq'</f>
        <v>#ERROR!:parse</v>
      </c>
      <c t="str" s="15" r="G129">
        <f>'[PRJEIA1605aStateCO2VBA1605a2012 Versionnonfuel10_state_link.xls]CarbonSeq'</f>
        <v>#ERROR!:parse</v>
      </c>
      <c t="str" s="15" r="H129">
        <f>'[PRJEIA1605aStateCO2VBA1605a2012 Versionnonfuel10_state_link.xls]CarbonSeq'</f>
        <v>#ERROR!:parse</v>
      </c>
      <c t="str" s="15" r="I129">
        <f>'[PRJEIA1605aStateCO2VBA1605a2012 Versionnonfuel10_state_link.xls]CarbonSeq'</f>
        <v>#ERROR!:parse</v>
      </c>
      <c t="str" s="15" r="J129">
        <f>'[PRJEIA1605aStateCO2VBA1605a2012 Versionnonfuel10_state_link.xls]CarbonSeq'</f>
        <v>#ERROR!:parse</v>
      </c>
      <c t="str" s="15" r="K129">
        <f>'[PRJEIA1605aStateCO2VBA1605a2012 Versionnonfuel10_state_link.xls]CarbonSeq'</f>
        <v>#ERROR!:parse</v>
      </c>
      <c t="str" s="15" r="L129">
        <f>'[PRJEIA1605aStateCO2VBA1605a2012 Versionnonfuel10_state_link.xls]CarbonSeq'</f>
        <v>#ERROR!:parse</v>
      </c>
      <c t="str" s="15" r="M129">
        <f>'[PRJEIA1605aStateCO2VBA1605a2012 Versionnonfuel10_state_link.xls]CarbonSeq'</f>
        <v>#ERROR!:parse</v>
      </c>
      <c t="str" s="15" r="N129">
        <f>'[PRJEIA1605aStateCO2VBA1605a2012 Versionnonfuel10_state_link.xls]CarbonSeq'</f>
        <v>#ERROR!:parse</v>
      </c>
      <c t="str" s="15" r="O129">
        <f>'[PRJEIA1605aStateCO2VBA1605a2012 Versionnonfuel10_state_link.xls]CarbonSeq'</f>
        <v>#ERROR!:parse</v>
      </c>
      <c t="str" s="15" r="P129">
        <f>'[PRJEIA1605aStateCO2VBA1605a2012 Versionnonfuel10_state_link.xls]CarbonSeq'</f>
        <v>#ERROR!:parse</v>
      </c>
      <c t="str" s="15" r="Q129">
        <f>'[PRJEIA1605aStateCO2VBA1605a2012 Versionnonfuel10_state_link.xls]CarbonSeq'</f>
        <v>#ERROR!:parse</v>
      </c>
      <c t="str" s="15" r="R129">
        <f>'[PRJEIA1605aStateCO2VBA1605a2012 Versionnonfuel10_state_link.xls]CarbonSeq'</f>
        <v>#ERROR!:parse</v>
      </c>
      <c t="str" s="15" r="S129">
        <f>'[PRJEIA1605aStateCO2VBA1605a2012 Versionnonfuel10_state_link.xls]CarbonSeq'</f>
        <v>#ERROR!:parse</v>
      </c>
      <c t="str" s="15" r="T129">
        <f>'[PRJEIA1605aStateCO2VBA1605a2012 Versionnonfuel10_state_link.xls]CarbonSeq'</f>
        <v>#ERROR!:parse</v>
      </c>
      <c t="str" s="15" r="U129">
        <f>'[PRJEIA1605aStateCO2VBA1605a2012 Versionnonfuel10_state_link.xls]CarbonSeq'</f>
        <v>#ERROR!:parse</v>
      </c>
      <c t="str" s="15" r="V129">
        <f>'[PRJEIA1605aStateCO2VBA1605a2012 Versionnonfuel10_state_link.xls]CarbonSeq'</f>
        <v>#ERROR!:parse</v>
      </c>
      <c t="str" s="15" r="W129">
        <f>'[PRJEIA1605aStateCO2VBA1605a2012 Versionnonfuel10_state_link.xls]CarbonSeq'</f>
        <v>#ERROR!:parse</v>
      </c>
      <c t="str" s="15" r="X129">
        <f>'[PRJEIA1605aStateCO2VBA1605a2012 Versionnonfuel10_state_link.xls]CarbonSeq'</f>
        <v>#ERROR!:parse</v>
      </c>
      <c t="str" s="15" r="Y129">
        <f>'[PRJEIA1605aStateCO2VBA1605a2012 Versionnonfuel10_state_link.xls]CarbonSeq'</f>
        <v>#ERROR!:parse</v>
      </c>
      <c t="str" s="15" r="Z129">
        <f>'[PRJEIA1605aStateCO2VBA1605a2012 Versionnonfuel10_state_link.xls]CarbonSeq'</f>
        <v>#ERROR!:parse</v>
      </c>
      <c t="str" s="15" r="AA129">
        <f>'[PRJEIA1605aStateCO2VBA1605a2012 Versionnonfuel10_state_link.xls]CarbonSeq'</f>
        <v>#ERROR!:parse</v>
      </c>
      <c t="str" s="15" r="AB129">
        <f>'[PRJEIA1605aStateCO2VBA1605a2012 Versionnonfuel10_state_link.xls]CarbonSeq'</f>
        <v>#ERROR!:parse</v>
      </c>
      <c t="str" s="15" r="AC129">
        <f>'[PRJEIA1605aStateCO2VBA1605a2012 Versionnonfuel10_state_link.xls]CarbonSeq'</f>
        <v>#ERROR!:parse</v>
      </c>
      <c t="str" s="15" r="AD129">
        <f>'[PRJEIA1605aStateCO2VBA1605a2012 Versionnonfuel10_state_link.xls]CarbonSeq'</f>
        <v>#ERROR!:parse</v>
      </c>
      <c t="str" s="15" r="AE129">
        <f>'[PRJEIA1605aStateCO2VBA1605a2012 Versionnonfuel10_state_link.xls]CarbonSeq'</f>
        <v>#ERROR!:parse</v>
      </c>
      <c t="str" s="15" r="AF129">
        <f>'[PRJEIA1605aStateCO2VBA1605a2012 Versionnonfuel10_state_link.xls]CarbonSeq'</f>
        <v>#ERROR!:parse</v>
      </c>
      <c t="str" s="15" r="AG129">
        <f>'[PRJEIA1605aStateCO2VBA1605a2012 Versionnonfuel10_state_link.xls]CarbonSeq'</f>
        <v>#ERROR!:parse</v>
      </c>
      <c t="str" s="15" r="AH129">
        <f>'[PRJEIA1605aStateCO2VBA1605a2012 Versionnonfuel10_state_link.xls]CarbonSeq'</f>
        <v>#ERROR!:parse</v>
      </c>
      <c s="30" r="AI129"/>
    </row>
    <row r="130">
      <c s="19" r="A130"/>
      <c t="str" s="19" r="B130">
        <f>B108</f>
        <v>Petroleum Coke</v>
      </c>
      <c s="19" r="C130"/>
      <c t="str" s="15" r="D130">
        <f>'[PRJEIA1605aStateCO2VBA1605a2012 Versionnonfuel10_state_link.xls]CarbonSeq'</f>
        <v>#ERROR!:parse</v>
      </c>
      <c t="str" s="15" r="E130">
        <f>'[PRJEIA1605aStateCO2VBA1605a2012 Versionnonfuel10_state_link.xls]CarbonSeq'</f>
        <v>#ERROR!:parse</v>
      </c>
      <c t="str" s="15" r="F130">
        <f>'[PRJEIA1605aStateCO2VBA1605a2012 Versionnonfuel10_state_link.xls]CarbonSeq'</f>
        <v>#ERROR!:parse</v>
      </c>
      <c t="str" s="15" r="G130">
        <f>'[PRJEIA1605aStateCO2VBA1605a2012 Versionnonfuel10_state_link.xls]CarbonSeq'</f>
        <v>#ERROR!:parse</v>
      </c>
      <c t="str" s="15" r="H130">
        <f>'[PRJEIA1605aStateCO2VBA1605a2012 Versionnonfuel10_state_link.xls]CarbonSeq'</f>
        <v>#ERROR!:parse</v>
      </c>
      <c t="str" s="15" r="I130">
        <f>'[PRJEIA1605aStateCO2VBA1605a2012 Versionnonfuel10_state_link.xls]CarbonSeq'</f>
        <v>#ERROR!:parse</v>
      </c>
      <c t="str" s="15" r="J130">
        <f>'[PRJEIA1605aStateCO2VBA1605a2012 Versionnonfuel10_state_link.xls]CarbonSeq'</f>
        <v>#ERROR!:parse</v>
      </c>
      <c t="str" s="15" r="K130">
        <f>'[PRJEIA1605aStateCO2VBA1605a2012 Versionnonfuel10_state_link.xls]CarbonSeq'</f>
        <v>#ERROR!:parse</v>
      </c>
      <c t="str" s="15" r="L130">
        <f>'[PRJEIA1605aStateCO2VBA1605a2012 Versionnonfuel10_state_link.xls]CarbonSeq'</f>
        <v>#ERROR!:parse</v>
      </c>
      <c t="str" s="15" r="M130">
        <f>'[PRJEIA1605aStateCO2VBA1605a2012 Versionnonfuel10_state_link.xls]CarbonSeq'</f>
        <v>#ERROR!:parse</v>
      </c>
      <c t="str" s="15" r="N130">
        <f>'[PRJEIA1605aStateCO2VBA1605a2012 Versionnonfuel10_state_link.xls]CarbonSeq'</f>
        <v>#ERROR!:parse</v>
      </c>
      <c t="str" s="15" r="O130">
        <f>'[PRJEIA1605aStateCO2VBA1605a2012 Versionnonfuel10_state_link.xls]CarbonSeq'</f>
        <v>#ERROR!:parse</v>
      </c>
      <c t="str" s="15" r="P130">
        <f>'[PRJEIA1605aStateCO2VBA1605a2012 Versionnonfuel10_state_link.xls]CarbonSeq'</f>
        <v>#ERROR!:parse</v>
      </c>
      <c t="str" s="15" r="Q130">
        <f>'[PRJEIA1605aStateCO2VBA1605a2012 Versionnonfuel10_state_link.xls]CarbonSeq'</f>
        <v>#ERROR!:parse</v>
      </c>
      <c t="str" s="15" r="R130">
        <f>'[PRJEIA1605aStateCO2VBA1605a2012 Versionnonfuel10_state_link.xls]CarbonSeq'</f>
        <v>#ERROR!:parse</v>
      </c>
      <c t="str" s="15" r="S130">
        <f>'[PRJEIA1605aStateCO2VBA1605a2012 Versionnonfuel10_state_link.xls]CarbonSeq'</f>
        <v>#ERROR!:parse</v>
      </c>
      <c t="str" s="15" r="T130">
        <f>'[PRJEIA1605aStateCO2VBA1605a2012 Versionnonfuel10_state_link.xls]CarbonSeq'</f>
        <v>#ERROR!:parse</v>
      </c>
      <c t="str" s="15" r="U130">
        <f>'[PRJEIA1605aStateCO2VBA1605a2012 Versionnonfuel10_state_link.xls]CarbonSeq'</f>
        <v>#ERROR!:parse</v>
      </c>
      <c t="str" s="15" r="V130">
        <f>'[PRJEIA1605aStateCO2VBA1605a2012 Versionnonfuel10_state_link.xls]CarbonSeq'</f>
        <v>#ERROR!:parse</v>
      </c>
      <c t="str" s="15" r="W130">
        <f>'[PRJEIA1605aStateCO2VBA1605a2012 Versionnonfuel10_state_link.xls]CarbonSeq'</f>
        <v>#ERROR!:parse</v>
      </c>
      <c t="str" s="15" r="X130">
        <f>'[PRJEIA1605aStateCO2VBA1605a2012 Versionnonfuel10_state_link.xls]CarbonSeq'</f>
        <v>#ERROR!:parse</v>
      </c>
      <c t="str" s="15" r="Y130">
        <f>'[PRJEIA1605aStateCO2VBA1605a2012 Versionnonfuel10_state_link.xls]CarbonSeq'</f>
        <v>#ERROR!:parse</v>
      </c>
      <c t="str" s="15" r="Z130">
        <f>'[PRJEIA1605aStateCO2VBA1605a2012 Versionnonfuel10_state_link.xls]CarbonSeq'</f>
        <v>#ERROR!:parse</v>
      </c>
      <c t="str" s="15" r="AA130">
        <f>'[PRJEIA1605aStateCO2VBA1605a2012 Versionnonfuel10_state_link.xls]CarbonSeq'</f>
        <v>#ERROR!:parse</v>
      </c>
      <c t="str" s="15" r="AB130">
        <f>'[PRJEIA1605aStateCO2VBA1605a2012 Versionnonfuel10_state_link.xls]CarbonSeq'</f>
        <v>#ERROR!:parse</v>
      </c>
      <c t="str" s="15" r="AC130">
        <f>'[PRJEIA1605aStateCO2VBA1605a2012 Versionnonfuel10_state_link.xls]CarbonSeq'</f>
        <v>#ERROR!:parse</v>
      </c>
      <c t="str" s="15" r="AD130">
        <f>'[PRJEIA1605aStateCO2VBA1605a2012 Versionnonfuel10_state_link.xls]CarbonSeq'</f>
        <v>#ERROR!:parse</v>
      </c>
      <c t="str" s="15" r="AE130">
        <f>'[PRJEIA1605aStateCO2VBA1605a2012 Versionnonfuel10_state_link.xls]CarbonSeq'</f>
        <v>#ERROR!:parse</v>
      </c>
      <c t="str" s="15" r="AF130">
        <f>'[PRJEIA1605aStateCO2VBA1605a2012 Versionnonfuel10_state_link.xls]CarbonSeq'</f>
        <v>#ERROR!:parse</v>
      </c>
      <c t="str" s="15" r="AG130">
        <f>'[PRJEIA1605aStateCO2VBA1605a2012 Versionnonfuel10_state_link.xls]CarbonSeq'</f>
        <v>#ERROR!:parse</v>
      </c>
      <c t="str" s="15" r="AH130">
        <f>'[PRJEIA1605aStateCO2VBA1605a2012 Versionnonfuel10_state_link.xls]CarbonSeq'</f>
        <v>#ERROR!:parse</v>
      </c>
      <c s="30" r="AI130"/>
    </row>
    <row r="131">
      <c s="19" r="A131"/>
      <c t="str" s="19" r="B131">
        <f>B109</f>
        <v>Special Naphtha</v>
      </c>
      <c s="19" r="C131"/>
      <c t="str" s="15" r="D131">
        <f>'[PRJEIA1605aStateCO2VBA1605a2012 Versionnonfuel10_state_link.xls]CarbonSeq'</f>
        <v>#ERROR!:parse</v>
      </c>
      <c t="str" s="15" r="E131">
        <f>'[PRJEIA1605aStateCO2VBA1605a2012 Versionnonfuel10_state_link.xls]CarbonSeq'</f>
        <v>#ERROR!:parse</v>
      </c>
      <c t="str" s="15" r="F131">
        <f>'[PRJEIA1605aStateCO2VBA1605a2012 Versionnonfuel10_state_link.xls]CarbonSeq'</f>
        <v>#ERROR!:parse</v>
      </c>
      <c t="str" s="15" r="G131">
        <f>'[PRJEIA1605aStateCO2VBA1605a2012 Versionnonfuel10_state_link.xls]CarbonSeq'</f>
        <v>#ERROR!:parse</v>
      </c>
      <c t="str" s="15" r="H131">
        <f>'[PRJEIA1605aStateCO2VBA1605a2012 Versionnonfuel10_state_link.xls]CarbonSeq'</f>
        <v>#ERROR!:parse</v>
      </c>
      <c t="str" s="15" r="I131">
        <f>'[PRJEIA1605aStateCO2VBA1605a2012 Versionnonfuel10_state_link.xls]CarbonSeq'</f>
        <v>#ERROR!:parse</v>
      </c>
      <c t="str" s="15" r="J131">
        <f>'[PRJEIA1605aStateCO2VBA1605a2012 Versionnonfuel10_state_link.xls]CarbonSeq'</f>
        <v>#ERROR!:parse</v>
      </c>
      <c t="str" s="15" r="K131">
        <f>'[PRJEIA1605aStateCO2VBA1605a2012 Versionnonfuel10_state_link.xls]CarbonSeq'</f>
        <v>#ERROR!:parse</v>
      </c>
      <c t="str" s="15" r="L131">
        <f>'[PRJEIA1605aStateCO2VBA1605a2012 Versionnonfuel10_state_link.xls]CarbonSeq'</f>
        <v>#ERROR!:parse</v>
      </c>
      <c t="str" s="15" r="M131">
        <f>'[PRJEIA1605aStateCO2VBA1605a2012 Versionnonfuel10_state_link.xls]CarbonSeq'</f>
        <v>#ERROR!:parse</v>
      </c>
      <c t="str" s="15" r="N131">
        <f>'[PRJEIA1605aStateCO2VBA1605a2012 Versionnonfuel10_state_link.xls]CarbonSeq'</f>
        <v>#ERROR!:parse</v>
      </c>
      <c t="str" s="15" r="O131">
        <f>'[PRJEIA1605aStateCO2VBA1605a2012 Versionnonfuel10_state_link.xls]CarbonSeq'</f>
        <v>#ERROR!:parse</v>
      </c>
      <c t="str" s="15" r="P131">
        <f>'[PRJEIA1605aStateCO2VBA1605a2012 Versionnonfuel10_state_link.xls]CarbonSeq'</f>
        <v>#ERROR!:parse</v>
      </c>
      <c t="str" s="15" r="Q131">
        <f>'[PRJEIA1605aStateCO2VBA1605a2012 Versionnonfuel10_state_link.xls]CarbonSeq'</f>
        <v>#ERROR!:parse</v>
      </c>
      <c t="str" s="15" r="R131">
        <f>'[PRJEIA1605aStateCO2VBA1605a2012 Versionnonfuel10_state_link.xls]CarbonSeq'</f>
        <v>#ERROR!:parse</v>
      </c>
      <c t="str" s="15" r="S131">
        <f>'[PRJEIA1605aStateCO2VBA1605a2012 Versionnonfuel10_state_link.xls]CarbonSeq'</f>
        <v>#ERROR!:parse</v>
      </c>
      <c t="str" s="15" r="T131">
        <f>'[PRJEIA1605aStateCO2VBA1605a2012 Versionnonfuel10_state_link.xls]CarbonSeq'</f>
        <v>#ERROR!:parse</v>
      </c>
      <c t="str" s="15" r="U131">
        <f>'[PRJEIA1605aStateCO2VBA1605a2012 Versionnonfuel10_state_link.xls]CarbonSeq'</f>
        <v>#ERROR!:parse</v>
      </c>
      <c t="str" s="15" r="V131">
        <f>'[PRJEIA1605aStateCO2VBA1605a2012 Versionnonfuel10_state_link.xls]CarbonSeq'</f>
        <v>#ERROR!:parse</v>
      </c>
      <c t="str" s="15" r="W131">
        <f>'[PRJEIA1605aStateCO2VBA1605a2012 Versionnonfuel10_state_link.xls]CarbonSeq'</f>
        <v>#ERROR!:parse</v>
      </c>
      <c t="str" s="15" r="X131">
        <f>'[PRJEIA1605aStateCO2VBA1605a2012 Versionnonfuel10_state_link.xls]CarbonSeq'</f>
        <v>#ERROR!:parse</v>
      </c>
      <c t="str" s="15" r="Y131">
        <f>'[PRJEIA1605aStateCO2VBA1605a2012 Versionnonfuel10_state_link.xls]CarbonSeq'</f>
        <v>#ERROR!:parse</v>
      </c>
      <c t="str" s="15" r="Z131">
        <f>'[PRJEIA1605aStateCO2VBA1605a2012 Versionnonfuel10_state_link.xls]CarbonSeq'</f>
        <v>#ERROR!:parse</v>
      </c>
      <c t="str" s="15" r="AA131">
        <f>'[PRJEIA1605aStateCO2VBA1605a2012 Versionnonfuel10_state_link.xls]CarbonSeq'</f>
        <v>#ERROR!:parse</v>
      </c>
      <c t="str" s="15" r="AB131">
        <f>'[PRJEIA1605aStateCO2VBA1605a2012 Versionnonfuel10_state_link.xls]CarbonSeq'</f>
        <v>#ERROR!:parse</v>
      </c>
      <c t="str" s="15" r="AC131">
        <f>'[PRJEIA1605aStateCO2VBA1605a2012 Versionnonfuel10_state_link.xls]CarbonSeq'</f>
        <v>#ERROR!:parse</v>
      </c>
      <c t="str" s="15" r="AD131">
        <f>'[PRJEIA1605aStateCO2VBA1605a2012 Versionnonfuel10_state_link.xls]CarbonSeq'</f>
        <v>#ERROR!:parse</v>
      </c>
      <c t="str" s="15" r="AE131">
        <f>'[PRJEIA1605aStateCO2VBA1605a2012 Versionnonfuel10_state_link.xls]CarbonSeq'</f>
        <v>#ERROR!:parse</v>
      </c>
      <c t="str" s="15" r="AF131">
        <f>'[PRJEIA1605aStateCO2VBA1605a2012 Versionnonfuel10_state_link.xls]CarbonSeq'</f>
        <v>#ERROR!:parse</v>
      </c>
      <c t="str" s="15" r="AG131">
        <f>'[PRJEIA1605aStateCO2VBA1605a2012 Versionnonfuel10_state_link.xls]CarbonSeq'</f>
        <v>#ERROR!:parse</v>
      </c>
      <c t="str" s="15" r="AH131">
        <f>'[PRJEIA1605aStateCO2VBA1605a2012 Versionnonfuel10_state_link.xls]CarbonSeq'</f>
        <v>#ERROR!:parse</v>
      </c>
      <c s="30" r="AI131"/>
    </row>
    <row r="132">
      <c s="19" r="A132"/>
      <c t="str" s="19" r="B132">
        <f>B110</f>
        <v>Waxes</v>
      </c>
      <c s="19" r="C132"/>
      <c t="str" s="15" r="D132">
        <f>'[PRJEIA1605aStateCO2VBA1605a2012 Versionnonfuel10_state_link.xls]CarbonSeq'</f>
        <v>#ERROR!:parse</v>
      </c>
      <c t="str" s="15" r="E132">
        <f>'[PRJEIA1605aStateCO2VBA1605a2012 Versionnonfuel10_state_link.xls]CarbonSeq'</f>
        <v>#ERROR!:parse</v>
      </c>
      <c t="str" s="15" r="F132">
        <f>'[PRJEIA1605aStateCO2VBA1605a2012 Versionnonfuel10_state_link.xls]CarbonSeq'</f>
        <v>#ERROR!:parse</v>
      </c>
      <c t="str" s="15" r="G132">
        <f>'[PRJEIA1605aStateCO2VBA1605a2012 Versionnonfuel10_state_link.xls]CarbonSeq'</f>
        <v>#ERROR!:parse</v>
      </c>
      <c t="str" s="15" r="H132">
        <f>'[PRJEIA1605aStateCO2VBA1605a2012 Versionnonfuel10_state_link.xls]CarbonSeq'</f>
        <v>#ERROR!:parse</v>
      </c>
      <c t="str" s="15" r="I132">
        <f>'[PRJEIA1605aStateCO2VBA1605a2012 Versionnonfuel10_state_link.xls]CarbonSeq'</f>
        <v>#ERROR!:parse</v>
      </c>
      <c t="str" s="15" r="J132">
        <f>'[PRJEIA1605aStateCO2VBA1605a2012 Versionnonfuel10_state_link.xls]CarbonSeq'</f>
        <v>#ERROR!:parse</v>
      </c>
      <c t="str" s="15" r="K132">
        <f>'[PRJEIA1605aStateCO2VBA1605a2012 Versionnonfuel10_state_link.xls]CarbonSeq'</f>
        <v>#ERROR!:parse</v>
      </c>
      <c t="str" s="15" r="L132">
        <f>'[PRJEIA1605aStateCO2VBA1605a2012 Versionnonfuel10_state_link.xls]CarbonSeq'</f>
        <v>#ERROR!:parse</v>
      </c>
      <c t="str" s="15" r="M132">
        <f>'[PRJEIA1605aStateCO2VBA1605a2012 Versionnonfuel10_state_link.xls]CarbonSeq'</f>
        <v>#ERROR!:parse</v>
      </c>
      <c t="str" s="15" r="N132">
        <f>'[PRJEIA1605aStateCO2VBA1605a2012 Versionnonfuel10_state_link.xls]CarbonSeq'</f>
        <v>#ERROR!:parse</v>
      </c>
      <c t="str" s="15" r="O132">
        <f>'[PRJEIA1605aStateCO2VBA1605a2012 Versionnonfuel10_state_link.xls]CarbonSeq'</f>
        <v>#ERROR!:parse</v>
      </c>
      <c t="str" s="15" r="P132">
        <f>'[PRJEIA1605aStateCO2VBA1605a2012 Versionnonfuel10_state_link.xls]CarbonSeq'</f>
        <v>#ERROR!:parse</v>
      </c>
      <c t="str" s="15" r="Q132">
        <f>'[PRJEIA1605aStateCO2VBA1605a2012 Versionnonfuel10_state_link.xls]CarbonSeq'</f>
        <v>#ERROR!:parse</v>
      </c>
      <c t="str" s="15" r="R132">
        <f>'[PRJEIA1605aStateCO2VBA1605a2012 Versionnonfuel10_state_link.xls]CarbonSeq'</f>
        <v>#ERROR!:parse</v>
      </c>
      <c t="str" s="15" r="S132">
        <f>'[PRJEIA1605aStateCO2VBA1605a2012 Versionnonfuel10_state_link.xls]CarbonSeq'</f>
        <v>#ERROR!:parse</v>
      </c>
      <c t="str" s="15" r="T132">
        <f>'[PRJEIA1605aStateCO2VBA1605a2012 Versionnonfuel10_state_link.xls]CarbonSeq'</f>
        <v>#ERROR!:parse</v>
      </c>
      <c t="str" s="15" r="U132">
        <f>'[PRJEIA1605aStateCO2VBA1605a2012 Versionnonfuel10_state_link.xls]CarbonSeq'</f>
        <v>#ERROR!:parse</v>
      </c>
      <c t="str" s="15" r="V132">
        <f>'[PRJEIA1605aStateCO2VBA1605a2012 Versionnonfuel10_state_link.xls]CarbonSeq'</f>
        <v>#ERROR!:parse</v>
      </c>
      <c t="str" s="15" r="W132">
        <f>'[PRJEIA1605aStateCO2VBA1605a2012 Versionnonfuel10_state_link.xls]CarbonSeq'</f>
        <v>#ERROR!:parse</v>
      </c>
      <c t="str" s="15" r="X132">
        <f>'[PRJEIA1605aStateCO2VBA1605a2012 Versionnonfuel10_state_link.xls]CarbonSeq'</f>
        <v>#ERROR!:parse</v>
      </c>
      <c t="str" s="15" r="Y132">
        <f>'[PRJEIA1605aStateCO2VBA1605a2012 Versionnonfuel10_state_link.xls]CarbonSeq'</f>
        <v>#ERROR!:parse</v>
      </c>
      <c t="str" s="15" r="Z132">
        <f>'[PRJEIA1605aStateCO2VBA1605a2012 Versionnonfuel10_state_link.xls]CarbonSeq'</f>
        <v>#ERROR!:parse</v>
      </c>
      <c t="str" s="15" r="AA132">
        <f>'[PRJEIA1605aStateCO2VBA1605a2012 Versionnonfuel10_state_link.xls]CarbonSeq'</f>
        <v>#ERROR!:parse</v>
      </c>
      <c t="str" s="15" r="AB132">
        <f>'[PRJEIA1605aStateCO2VBA1605a2012 Versionnonfuel10_state_link.xls]CarbonSeq'</f>
        <v>#ERROR!:parse</v>
      </c>
      <c t="str" s="15" r="AC132">
        <f>'[PRJEIA1605aStateCO2VBA1605a2012 Versionnonfuel10_state_link.xls]CarbonSeq'</f>
        <v>#ERROR!:parse</v>
      </c>
      <c t="str" s="15" r="AD132">
        <f>'[PRJEIA1605aStateCO2VBA1605a2012 Versionnonfuel10_state_link.xls]CarbonSeq'</f>
        <v>#ERROR!:parse</v>
      </c>
      <c t="str" s="15" r="AE132">
        <f>'[PRJEIA1605aStateCO2VBA1605a2012 Versionnonfuel10_state_link.xls]CarbonSeq'</f>
        <v>#ERROR!:parse</v>
      </c>
      <c t="str" s="15" r="AF132">
        <f>'[PRJEIA1605aStateCO2VBA1605a2012 Versionnonfuel10_state_link.xls]CarbonSeq'</f>
        <v>#ERROR!:parse</v>
      </c>
      <c t="str" s="15" r="AG132">
        <f>'[PRJEIA1605aStateCO2VBA1605a2012 Versionnonfuel10_state_link.xls]CarbonSeq'</f>
        <v>#ERROR!:parse</v>
      </c>
      <c t="str" s="15" r="AH132">
        <f>'[PRJEIA1605aStateCO2VBA1605a2012 Versionnonfuel10_state_link.xls]CarbonSeq'</f>
        <v>#ERROR!:parse</v>
      </c>
      <c s="30" r="AI132"/>
    </row>
    <row r="133">
      <c s="19" r="A133"/>
      <c t="str" s="19" r="B133">
        <f>B111</f>
        <v>Miscellaneous</v>
      </c>
      <c s="19" r="C133"/>
      <c t="str" s="15" r="D133">
        <f>'[PRJEIA1605aStateCO2VBA1605a2012 Versionnonfuel10_state_link.xls]CarbonSeq'</f>
        <v>#ERROR!:parse</v>
      </c>
      <c t="str" s="15" r="E133">
        <f>'[PRJEIA1605aStateCO2VBA1605a2012 Versionnonfuel10_state_link.xls]CarbonSeq'</f>
        <v>#ERROR!:parse</v>
      </c>
      <c t="str" s="15" r="F133">
        <f>'[PRJEIA1605aStateCO2VBA1605a2012 Versionnonfuel10_state_link.xls]CarbonSeq'</f>
        <v>#ERROR!:parse</v>
      </c>
      <c t="str" s="15" r="G133">
        <f>'[PRJEIA1605aStateCO2VBA1605a2012 Versionnonfuel10_state_link.xls]CarbonSeq'</f>
        <v>#ERROR!:parse</v>
      </c>
      <c t="str" s="15" r="H133">
        <f>'[PRJEIA1605aStateCO2VBA1605a2012 Versionnonfuel10_state_link.xls]CarbonSeq'</f>
        <v>#ERROR!:parse</v>
      </c>
      <c t="str" s="15" r="I133">
        <f>'[PRJEIA1605aStateCO2VBA1605a2012 Versionnonfuel10_state_link.xls]CarbonSeq'</f>
        <v>#ERROR!:parse</v>
      </c>
      <c t="str" s="15" r="J133">
        <f>'[PRJEIA1605aStateCO2VBA1605a2012 Versionnonfuel10_state_link.xls]CarbonSeq'</f>
        <v>#ERROR!:parse</v>
      </c>
      <c t="str" s="15" r="K133">
        <f>'[PRJEIA1605aStateCO2VBA1605a2012 Versionnonfuel10_state_link.xls]CarbonSeq'</f>
        <v>#ERROR!:parse</v>
      </c>
      <c t="str" s="15" r="L133">
        <f>'[PRJEIA1605aStateCO2VBA1605a2012 Versionnonfuel10_state_link.xls]CarbonSeq'</f>
        <v>#ERROR!:parse</v>
      </c>
      <c t="str" s="15" r="M133">
        <f>'[PRJEIA1605aStateCO2VBA1605a2012 Versionnonfuel10_state_link.xls]CarbonSeq'</f>
        <v>#ERROR!:parse</v>
      </c>
      <c t="str" s="15" r="N133">
        <f>'[PRJEIA1605aStateCO2VBA1605a2012 Versionnonfuel10_state_link.xls]CarbonSeq'</f>
        <v>#ERROR!:parse</v>
      </c>
      <c t="str" s="15" r="O133">
        <f>'[PRJEIA1605aStateCO2VBA1605a2012 Versionnonfuel10_state_link.xls]CarbonSeq'</f>
        <v>#ERROR!:parse</v>
      </c>
      <c t="str" s="15" r="P133">
        <f>'[PRJEIA1605aStateCO2VBA1605a2012 Versionnonfuel10_state_link.xls]CarbonSeq'</f>
        <v>#ERROR!:parse</v>
      </c>
      <c t="str" s="15" r="Q133">
        <f>'[PRJEIA1605aStateCO2VBA1605a2012 Versionnonfuel10_state_link.xls]CarbonSeq'</f>
        <v>#ERROR!:parse</v>
      </c>
      <c t="str" s="15" r="R133">
        <f>'[PRJEIA1605aStateCO2VBA1605a2012 Versionnonfuel10_state_link.xls]CarbonSeq'</f>
        <v>#ERROR!:parse</v>
      </c>
      <c t="str" s="15" r="S133">
        <f>'[PRJEIA1605aStateCO2VBA1605a2012 Versionnonfuel10_state_link.xls]CarbonSeq'</f>
        <v>#ERROR!:parse</v>
      </c>
      <c t="str" s="15" r="T133">
        <f>'[PRJEIA1605aStateCO2VBA1605a2012 Versionnonfuel10_state_link.xls]CarbonSeq'</f>
        <v>#ERROR!:parse</v>
      </c>
      <c t="str" s="15" r="U133">
        <f>'[PRJEIA1605aStateCO2VBA1605a2012 Versionnonfuel10_state_link.xls]CarbonSeq'</f>
        <v>#ERROR!:parse</v>
      </c>
      <c t="str" s="15" r="V133">
        <f>'[PRJEIA1605aStateCO2VBA1605a2012 Versionnonfuel10_state_link.xls]CarbonSeq'</f>
        <v>#ERROR!:parse</v>
      </c>
      <c t="str" s="15" r="W133">
        <f>'[PRJEIA1605aStateCO2VBA1605a2012 Versionnonfuel10_state_link.xls]CarbonSeq'</f>
        <v>#ERROR!:parse</v>
      </c>
      <c t="str" s="15" r="X133">
        <f>'[PRJEIA1605aStateCO2VBA1605a2012 Versionnonfuel10_state_link.xls]CarbonSeq'</f>
        <v>#ERROR!:parse</v>
      </c>
      <c t="str" s="15" r="Y133">
        <f>'[PRJEIA1605aStateCO2VBA1605a2012 Versionnonfuel10_state_link.xls]CarbonSeq'</f>
        <v>#ERROR!:parse</v>
      </c>
      <c t="str" s="15" r="Z133">
        <f>'[PRJEIA1605aStateCO2VBA1605a2012 Versionnonfuel10_state_link.xls]CarbonSeq'</f>
        <v>#ERROR!:parse</v>
      </c>
      <c t="str" s="15" r="AA133">
        <f>'[PRJEIA1605aStateCO2VBA1605a2012 Versionnonfuel10_state_link.xls]CarbonSeq'</f>
        <v>#ERROR!:parse</v>
      </c>
      <c t="str" s="15" r="AB133">
        <f>'[PRJEIA1605aStateCO2VBA1605a2012 Versionnonfuel10_state_link.xls]CarbonSeq'</f>
        <v>#ERROR!:parse</v>
      </c>
      <c t="str" s="15" r="AC133">
        <f>'[PRJEIA1605aStateCO2VBA1605a2012 Versionnonfuel10_state_link.xls]CarbonSeq'</f>
        <v>#ERROR!:parse</v>
      </c>
      <c t="str" s="15" r="AD133">
        <f>'[PRJEIA1605aStateCO2VBA1605a2012 Versionnonfuel10_state_link.xls]CarbonSeq'</f>
        <v>#ERROR!:parse</v>
      </c>
      <c t="str" s="15" r="AE133">
        <f>'[PRJEIA1605aStateCO2VBA1605a2012 Versionnonfuel10_state_link.xls]CarbonSeq'</f>
        <v>#ERROR!:parse</v>
      </c>
      <c t="str" s="15" r="AF133">
        <f>'[PRJEIA1605aStateCO2VBA1605a2012 Versionnonfuel10_state_link.xls]CarbonSeq'</f>
        <v>#ERROR!:parse</v>
      </c>
      <c t="str" s="15" r="AG133">
        <f>'[PRJEIA1605aStateCO2VBA1605a2012 Versionnonfuel10_state_link.xls]CarbonSeq'</f>
        <v>#ERROR!:parse</v>
      </c>
      <c t="str" s="15" r="AH133">
        <f>'[PRJEIA1605aStateCO2VBA1605a2012 Versionnonfuel10_state_link.xls]CarbonSeq'</f>
        <v>#ERROR!:parse</v>
      </c>
      <c s="30" r="AI133"/>
    </row>
    <row r="134">
      <c s="19" r="A134"/>
      <c t="str" s="19" r="B134">
        <f>B112</f>
        <v>Distillate</v>
      </c>
      <c s="19" r="C134"/>
      <c t="str" s="15" r="D134">
        <f>'[PRJEIA1605aStateCO2VBA1605a2012 Versionnonfuel10_state_link.xls]CarbonSeq'</f>
        <v>#ERROR!:parse</v>
      </c>
      <c t="str" s="15" r="E134">
        <f>'[PRJEIA1605aStateCO2VBA1605a2012 Versionnonfuel10_state_link.xls]CarbonSeq'</f>
        <v>#ERROR!:parse</v>
      </c>
      <c t="str" s="15" r="F134">
        <f>'[PRJEIA1605aStateCO2VBA1605a2012 Versionnonfuel10_state_link.xls]CarbonSeq'</f>
        <v>#ERROR!:parse</v>
      </c>
      <c t="str" s="15" r="G134">
        <f>'[PRJEIA1605aStateCO2VBA1605a2012 Versionnonfuel10_state_link.xls]CarbonSeq'</f>
        <v>#ERROR!:parse</v>
      </c>
      <c t="str" s="15" r="H134">
        <f>'[PRJEIA1605aStateCO2VBA1605a2012 Versionnonfuel10_state_link.xls]CarbonSeq'</f>
        <v>#ERROR!:parse</v>
      </c>
      <c t="str" s="15" r="I134">
        <f>'[PRJEIA1605aStateCO2VBA1605a2012 Versionnonfuel10_state_link.xls]CarbonSeq'</f>
        <v>#ERROR!:parse</v>
      </c>
      <c t="str" s="15" r="J134">
        <f>'[PRJEIA1605aStateCO2VBA1605a2012 Versionnonfuel10_state_link.xls]CarbonSeq'</f>
        <v>#ERROR!:parse</v>
      </c>
      <c t="str" s="15" r="K134">
        <f>'[PRJEIA1605aStateCO2VBA1605a2012 Versionnonfuel10_state_link.xls]CarbonSeq'</f>
        <v>#ERROR!:parse</v>
      </c>
      <c t="str" s="15" r="L134">
        <f>'[PRJEIA1605aStateCO2VBA1605a2012 Versionnonfuel10_state_link.xls]CarbonSeq'</f>
        <v>#ERROR!:parse</v>
      </c>
      <c t="str" s="15" r="M134">
        <f>'[PRJEIA1605aStateCO2VBA1605a2012 Versionnonfuel10_state_link.xls]CarbonSeq'</f>
        <v>#ERROR!:parse</v>
      </c>
      <c t="str" s="15" r="N134">
        <f>'[PRJEIA1605aStateCO2VBA1605a2012 Versionnonfuel10_state_link.xls]CarbonSeq'</f>
        <v>#ERROR!:parse</v>
      </c>
      <c t="str" s="15" r="O134">
        <f>'[PRJEIA1605aStateCO2VBA1605a2012 Versionnonfuel10_state_link.xls]CarbonSeq'</f>
        <v>#ERROR!:parse</v>
      </c>
      <c t="str" s="15" r="P134">
        <f>'[PRJEIA1605aStateCO2VBA1605a2012 Versionnonfuel10_state_link.xls]CarbonSeq'</f>
        <v>#ERROR!:parse</v>
      </c>
      <c t="str" s="15" r="Q134">
        <f>'[PRJEIA1605aStateCO2VBA1605a2012 Versionnonfuel10_state_link.xls]CarbonSeq'</f>
        <v>#ERROR!:parse</v>
      </c>
      <c t="str" s="15" r="R134">
        <f>'[PRJEIA1605aStateCO2VBA1605a2012 Versionnonfuel10_state_link.xls]CarbonSeq'</f>
        <v>#ERROR!:parse</v>
      </c>
      <c t="str" s="15" r="S134">
        <f>'[PRJEIA1605aStateCO2VBA1605a2012 Versionnonfuel10_state_link.xls]CarbonSeq'</f>
        <v>#ERROR!:parse</v>
      </c>
      <c t="str" s="15" r="T134">
        <f>'[PRJEIA1605aStateCO2VBA1605a2012 Versionnonfuel10_state_link.xls]CarbonSeq'</f>
        <v>#ERROR!:parse</v>
      </c>
      <c t="str" s="15" r="U134">
        <f>'[PRJEIA1605aStateCO2VBA1605a2012 Versionnonfuel10_state_link.xls]CarbonSeq'</f>
        <v>#ERROR!:parse</v>
      </c>
      <c t="str" s="15" r="V134">
        <f>'[PRJEIA1605aStateCO2VBA1605a2012 Versionnonfuel10_state_link.xls]CarbonSeq'</f>
        <v>#ERROR!:parse</v>
      </c>
      <c t="str" s="15" r="W134">
        <f>'[PRJEIA1605aStateCO2VBA1605a2012 Versionnonfuel10_state_link.xls]CarbonSeq'</f>
        <v>#ERROR!:parse</v>
      </c>
      <c t="str" s="15" r="X134">
        <f>'[PRJEIA1605aStateCO2VBA1605a2012 Versionnonfuel10_state_link.xls]CarbonSeq'</f>
        <v>#ERROR!:parse</v>
      </c>
      <c t="str" s="15" r="Y134">
        <f>'[PRJEIA1605aStateCO2VBA1605a2012 Versionnonfuel10_state_link.xls]CarbonSeq'</f>
        <v>#ERROR!:parse</v>
      </c>
      <c t="str" s="15" r="Z134">
        <f>'[PRJEIA1605aStateCO2VBA1605a2012 Versionnonfuel10_state_link.xls]CarbonSeq'</f>
        <v>#ERROR!:parse</v>
      </c>
      <c t="str" s="15" r="AA134">
        <f>'[PRJEIA1605aStateCO2VBA1605a2012 Versionnonfuel10_state_link.xls]CarbonSeq'</f>
        <v>#ERROR!:parse</v>
      </c>
      <c t="str" s="15" r="AB134">
        <f>'[PRJEIA1605aStateCO2VBA1605a2012 Versionnonfuel10_state_link.xls]CarbonSeq'</f>
        <v>#ERROR!:parse</v>
      </c>
      <c t="str" s="15" r="AC134">
        <f>'[PRJEIA1605aStateCO2VBA1605a2012 Versionnonfuel10_state_link.xls]CarbonSeq'</f>
        <v>#ERROR!:parse</v>
      </c>
      <c t="str" s="15" r="AD134">
        <f>'[PRJEIA1605aStateCO2VBA1605a2012 Versionnonfuel10_state_link.xls]CarbonSeq'</f>
        <v>#ERROR!:parse</v>
      </c>
      <c t="str" s="15" r="AE134">
        <f>'[PRJEIA1605aStateCO2VBA1605a2012 Versionnonfuel10_state_link.xls]CarbonSeq'</f>
        <v>#ERROR!:parse</v>
      </c>
      <c t="str" s="15" r="AF134">
        <f>'[PRJEIA1605aStateCO2VBA1605a2012 Versionnonfuel10_state_link.xls]CarbonSeq'</f>
        <v>#ERROR!:parse</v>
      </c>
      <c t="str" s="15" r="AG134">
        <f>'[PRJEIA1605aStateCO2VBA1605a2012 Versionnonfuel10_state_link.xls]CarbonSeq'</f>
        <v>#ERROR!:parse</v>
      </c>
      <c t="str" s="15" r="AH134">
        <f>'[PRJEIA1605aStateCO2VBA1605a2012 Versionnonfuel10_state_link.xls]CarbonSeq'</f>
        <v>#ERROR!:parse</v>
      </c>
      <c s="30" r="AI134"/>
    </row>
    <row r="135">
      <c s="19" r="A135"/>
      <c t="str" s="19" r="B135">
        <f>B113</f>
        <v>Residual Oil</v>
      </c>
      <c s="19" r="C135"/>
      <c t="str" s="15" r="D135">
        <f>'[PRJEIA1605aStateCO2VBA1605a2012 Versionnonfuel10_state_link.xls]CarbonSeq'</f>
        <v>#ERROR!:parse</v>
      </c>
      <c t="str" s="15" r="E135">
        <f>'[PRJEIA1605aStateCO2VBA1605a2012 Versionnonfuel10_state_link.xls]CarbonSeq'</f>
        <v>#ERROR!:parse</v>
      </c>
      <c t="str" s="15" r="F135">
        <f>'[PRJEIA1605aStateCO2VBA1605a2012 Versionnonfuel10_state_link.xls]CarbonSeq'</f>
        <v>#ERROR!:parse</v>
      </c>
      <c t="str" s="15" r="G135">
        <f>'[PRJEIA1605aStateCO2VBA1605a2012 Versionnonfuel10_state_link.xls]CarbonSeq'</f>
        <v>#ERROR!:parse</v>
      </c>
      <c t="str" s="15" r="H135">
        <f>'[PRJEIA1605aStateCO2VBA1605a2012 Versionnonfuel10_state_link.xls]CarbonSeq'</f>
        <v>#ERROR!:parse</v>
      </c>
      <c t="str" s="15" r="I135">
        <f>'[PRJEIA1605aStateCO2VBA1605a2012 Versionnonfuel10_state_link.xls]CarbonSeq'</f>
        <v>#ERROR!:parse</v>
      </c>
      <c t="str" s="15" r="J135">
        <f>'[PRJEIA1605aStateCO2VBA1605a2012 Versionnonfuel10_state_link.xls]CarbonSeq'</f>
        <v>#ERROR!:parse</v>
      </c>
      <c t="str" s="15" r="K135">
        <f>'[PRJEIA1605aStateCO2VBA1605a2012 Versionnonfuel10_state_link.xls]CarbonSeq'</f>
        <v>#ERROR!:parse</v>
      </c>
      <c t="str" s="15" r="L135">
        <f>'[PRJEIA1605aStateCO2VBA1605a2012 Versionnonfuel10_state_link.xls]CarbonSeq'</f>
        <v>#ERROR!:parse</v>
      </c>
      <c t="str" s="15" r="M135">
        <f>'[PRJEIA1605aStateCO2VBA1605a2012 Versionnonfuel10_state_link.xls]CarbonSeq'</f>
        <v>#ERROR!:parse</v>
      </c>
      <c t="str" s="15" r="N135">
        <f>'[PRJEIA1605aStateCO2VBA1605a2012 Versionnonfuel10_state_link.xls]CarbonSeq'</f>
        <v>#ERROR!:parse</v>
      </c>
      <c t="str" s="15" r="O135">
        <f>'[PRJEIA1605aStateCO2VBA1605a2012 Versionnonfuel10_state_link.xls]CarbonSeq'</f>
        <v>#ERROR!:parse</v>
      </c>
      <c t="str" s="15" r="P135">
        <f>'[PRJEIA1605aStateCO2VBA1605a2012 Versionnonfuel10_state_link.xls]CarbonSeq'</f>
        <v>#ERROR!:parse</v>
      </c>
      <c t="str" s="15" r="Q135">
        <f>'[PRJEIA1605aStateCO2VBA1605a2012 Versionnonfuel10_state_link.xls]CarbonSeq'</f>
        <v>#ERROR!:parse</v>
      </c>
      <c t="str" s="15" r="R135">
        <f>'[PRJEIA1605aStateCO2VBA1605a2012 Versionnonfuel10_state_link.xls]CarbonSeq'</f>
        <v>#ERROR!:parse</v>
      </c>
      <c t="str" s="15" r="S135">
        <f>'[PRJEIA1605aStateCO2VBA1605a2012 Versionnonfuel10_state_link.xls]CarbonSeq'</f>
        <v>#ERROR!:parse</v>
      </c>
      <c t="str" s="15" r="T135">
        <f>'[PRJEIA1605aStateCO2VBA1605a2012 Versionnonfuel10_state_link.xls]CarbonSeq'</f>
        <v>#ERROR!:parse</v>
      </c>
      <c t="str" s="15" r="U135">
        <f>'[PRJEIA1605aStateCO2VBA1605a2012 Versionnonfuel10_state_link.xls]CarbonSeq'</f>
        <v>#ERROR!:parse</v>
      </c>
      <c t="str" s="15" r="V135">
        <f>'[PRJEIA1605aStateCO2VBA1605a2012 Versionnonfuel10_state_link.xls]CarbonSeq'</f>
        <v>#ERROR!:parse</v>
      </c>
      <c t="str" s="15" r="W135">
        <f>'[PRJEIA1605aStateCO2VBA1605a2012 Versionnonfuel10_state_link.xls]CarbonSeq'</f>
        <v>#ERROR!:parse</v>
      </c>
      <c t="str" s="15" r="X135">
        <f>'[PRJEIA1605aStateCO2VBA1605a2012 Versionnonfuel10_state_link.xls]CarbonSeq'</f>
        <v>#ERROR!:parse</v>
      </c>
      <c t="str" s="15" r="Y135">
        <f>'[PRJEIA1605aStateCO2VBA1605a2012 Versionnonfuel10_state_link.xls]CarbonSeq'</f>
        <v>#ERROR!:parse</v>
      </c>
      <c t="str" s="15" r="Z135">
        <f>'[PRJEIA1605aStateCO2VBA1605a2012 Versionnonfuel10_state_link.xls]CarbonSeq'</f>
        <v>#ERROR!:parse</v>
      </c>
      <c t="str" s="15" r="AA135">
        <f>'[PRJEIA1605aStateCO2VBA1605a2012 Versionnonfuel10_state_link.xls]CarbonSeq'</f>
        <v>#ERROR!:parse</v>
      </c>
      <c t="str" s="15" r="AB135">
        <f>'[PRJEIA1605aStateCO2VBA1605a2012 Versionnonfuel10_state_link.xls]CarbonSeq'</f>
        <v>#ERROR!:parse</v>
      </c>
      <c t="str" s="15" r="AC135">
        <f>'[PRJEIA1605aStateCO2VBA1605a2012 Versionnonfuel10_state_link.xls]CarbonSeq'</f>
        <v>#ERROR!:parse</v>
      </c>
      <c t="str" s="15" r="AD135">
        <f>'[PRJEIA1605aStateCO2VBA1605a2012 Versionnonfuel10_state_link.xls]CarbonSeq'</f>
        <v>#ERROR!:parse</v>
      </c>
      <c t="str" s="15" r="AE135">
        <f>'[PRJEIA1605aStateCO2VBA1605a2012 Versionnonfuel10_state_link.xls]CarbonSeq'</f>
        <v>#ERROR!:parse</v>
      </c>
      <c t="str" s="15" r="AF135">
        <f>'[PRJEIA1605aStateCO2VBA1605a2012 Versionnonfuel10_state_link.xls]CarbonSeq'</f>
        <v>#ERROR!:parse</v>
      </c>
      <c t="str" s="15" r="AG135">
        <f>'[PRJEIA1605aStateCO2VBA1605a2012 Versionnonfuel10_state_link.xls]CarbonSeq'</f>
        <v>#ERROR!:parse</v>
      </c>
      <c t="str" s="15" r="AH135">
        <f>'[PRJEIA1605aStateCO2VBA1605a2012 Versionnonfuel10_state_link.xls]CarbonSeq'</f>
        <v>#ERROR!:parse</v>
      </c>
      <c s="30" r="AI135"/>
    </row>
    <row r="136">
      <c s="19" r="A136"/>
      <c t="str" s="19" r="B136">
        <f>B114</f>
        <v>Transportation Lubricants</v>
      </c>
      <c s="19" r="C136"/>
      <c t="str" s="15" r="D136">
        <f>'[PRJEIA1605aStateCO2VBA1605a2012 Versionnonfuel10_state_link.xls]CarbonSeq'</f>
        <v>#ERROR!:parse</v>
      </c>
      <c t="str" s="15" r="E136">
        <f>'[PRJEIA1605aStateCO2VBA1605a2012 Versionnonfuel10_state_link.xls]CarbonSeq'</f>
        <v>#ERROR!:parse</v>
      </c>
      <c t="str" s="15" r="F136">
        <f>'[PRJEIA1605aStateCO2VBA1605a2012 Versionnonfuel10_state_link.xls]CarbonSeq'</f>
        <v>#ERROR!:parse</v>
      </c>
      <c t="str" s="15" r="G136">
        <f>'[PRJEIA1605aStateCO2VBA1605a2012 Versionnonfuel10_state_link.xls]CarbonSeq'</f>
        <v>#ERROR!:parse</v>
      </c>
      <c t="str" s="15" r="H136">
        <f>'[PRJEIA1605aStateCO2VBA1605a2012 Versionnonfuel10_state_link.xls]CarbonSeq'</f>
        <v>#ERROR!:parse</v>
      </c>
      <c t="str" s="15" r="I136">
        <f>'[PRJEIA1605aStateCO2VBA1605a2012 Versionnonfuel10_state_link.xls]CarbonSeq'</f>
        <v>#ERROR!:parse</v>
      </c>
      <c t="str" s="15" r="J136">
        <f>'[PRJEIA1605aStateCO2VBA1605a2012 Versionnonfuel10_state_link.xls]CarbonSeq'</f>
        <v>#ERROR!:parse</v>
      </c>
      <c t="str" s="15" r="K136">
        <f>'[PRJEIA1605aStateCO2VBA1605a2012 Versionnonfuel10_state_link.xls]CarbonSeq'</f>
        <v>#ERROR!:parse</v>
      </c>
      <c t="str" s="15" r="L136">
        <f>'[PRJEIA1605aStateCO2VBA1605a2012 Versionnonfuel10_state_link.xls]CarbonSeq'</f>
        <v>#ERROR!:parse</v>
      </c>
      <c t="str" s="15" r="M136">
        <f>'[PRJEIA1605aStateCO2VBA1605a2012 Versionnonfuel10_state_link.xls]CarbonSeq'</f>
        <v>#ERROR!:parse</v>
      </c>
      <c t="str" s="15" r="N136">
        <f>'[PRJEIA1605aStateCO2VBA1605a2012 Versionnonfuel10_state_link.xls]CarbonSeq'</f>
        <v>#ERROR!:parse</v>
      </c>
      <c t="str" s="15" r="O136">
        <f>'[PRJEIA1605aStateCO2VBA1605a2012 Versionnonfuel10_state_link.xls]CarbonSeq'</f>
        <v>#ERROR!:parse</v>
      </c>
      <c t="str" s="15" r="P136">
        <f>'[PRJEIA1605aStateCO2VBA1605a2012 Versionnonfuel10_state_link.xls]CarbonSeq'</f>
        <v>#ERROR!:parse</v>
      </c>
      <c t="str" s="15" r="Q136">
        <f>'[PRJEIA1605aStateCO2VBA1605a2012 Versionnonfuel10_state_link.xls]CarbonSeq'</f>
        <v>#ERROR!:parse</v>
      </c>
      <c t="str" s="15" r="R136">
        <f>'[PRJEIA1605aStateCO2VBA1605a2012 Versionnonfuel10_state_link.xls]CarbonSeq'</f>
        <v>#ERROR!:parse</v>
      </c>
      <c t="str" s="15" r="S136">
        <f>'[PRJEIA1605aStateCO2VBA1605a2012 Versionnonfuel10_state_link.xls]CarbonSeq'</f>
        <v>#ERROR!:parse</v>
      </c>
      <c t="str" s="15" r="T136">
        <f>'[PRJEIA1605aStateCO2VBA1605a2012 Versionnonfuel10_state_link.xls]CarbonSeq'</f>
        <v>#ERROR!:parse</v>
      </c>
      <c t="str" s="15" r="U136">
        <f>'[PRJEIA1605aStateCO2VBA1605a2012 Versionnonfuel10_state_link.xls]CarbonSeq'</f>
        <v>#ERROR!:parse</v>
      </c>
      <c t="str" s="15" r="V136">
        <f>'[PRJEIA1605aStateCO2VBA1605a2012 Versionnonfuel10_state_link.xls]CarbonSeq'</f>
        <v>#ERROR!:parse</v>
      </c>
      <c t="str" s="15" r="W136">
        <f>'[PRJEIA1605aStateCO2VBA1605a2012 Versionnonfuel10_state_link.xls]CarbonSeq'</f>
        <v>#ERROR!:parse</v>
      </c>
      <c t="str" s="15" r="X136">
        <f>'[PRJEIA1605aStateCO2VBA1605a2012 Versionnonfuel10_state_link.xls]CarbonSeq'</f>
        <v>#ERROR!:parse</v>
      </c>
      <c t="str" s="15" r="Y136">
        <f>'[PRJEIA1605aStateCO2VBA1605a2012 Versionnonfuel10_state_link.xls]CarbonSeq'</f>
        <v>#ERROR!:parse</v>
      </c>
      <c t="str" s="15" r="Z136">
        <f>'[PRJEIA1605aStateCO2VBA1605a2012 Versionnonfuel10_state_link.xls]CarbonSeq'</f>
        <v>#ERROR!:parse</v>
      </c>
      <c t="str" s="15" r="AA136">
        <f>'[PRJEIA1605aStateCO2VBA1605a2012 Versionnonfuel10_state_link.xls]CarbonSeq'</f>
        <v>#ERROR!:parse</v>
      </c>
      <c t="str" s="15" r="AB136">
        <f>'[PRJEIA1605aStateCO2VBA1605a2012 Versionnonfuel10_state_link.xls]CarbonSeq'</f>
        <v>#ERROR!:parse</v>
      </c>
      <c t="str" s="15" r="AC136">
        <f>'[PRJEIA1605aStateCO2VBA1605a2012 Versionnonfuel10_state_link.xls]CarbonSeq'</f>
        <v>#ERROR!:parse</v>
      </c>
      <c t="str" s="15" r="AD136">
        <f>'[PRJEIA1605aStateCO2VBA1605a2012 Versionnonfuel10_state_link.xls]CarbonSeq'</f>
        <v>#ERROR!:parse</v>
      </c>
      <c t="str" s="15" r="AE136">
        <f>'[PRJEIA1605aStateCO2VBA1605a2012 Versionnonfuel10_state_link.xls]CarbonSeq'</f>
        <v>#ERROR!:parse</v>
      </c>
      <c t="str" s="15" r="AF136">
        <f>'[PRJEIA1605aStateCO2VBA1605a2012 Versionnonfuel10_state_link.xls]CarbonSeq'</f>
        <v>#ERROR!:parse</v>
      </c>
      <c t="str" s="15" r="AG136">
        <f>'[PRJEIA1605aStateCO2VBA1605a2012 Versionnonfuel10_state_link.xls]CarbonSeq'</f>
        <v>#ERROR!:parse</v>
      </c>
      <c t="str" s="15" r="AH136">
        <f>'[PRJEIA1605aStateCO2VBA1605a2012 Versionnonfuel10_state_link.xls]CarbonSeq'</f>
        <v>#ERROR!:parse</v>
      </c>
      <c s="30" r="AI136"/>
    </row>
    <row r="137">
      <c s="19" r="A137"/>
      <c s="27" r="B137"/>
      <c s="19" r="C137"/>
      <c s="15" r="D137"/>
      <c s="15" r="E137"/>
      <c s="15" r="F137"/>
      <c s="15" r="G137"/>
      <c s="15" r="H137"/>
      <c s="15" r="I137"/>
      <c s="15" r="J137"/>
      <c s="15" r="K137"/>
      <c s="15" r="L137"/>
      <c s="15" r="M137"/>
      <c s="15" r="N137"/>
      <c s="15" r="O137"/>
      <c s="15" r="P137"/>
      <c s="15" r="Q137"/>
      <c s="15" r="R137"/>
      <c s="15" r="S137"/>
      <c s="15" r="T137"/>
      <c s="15" r="U137"/>
      <c s="15" r="V137"/>
      <c s="15" r="W137"/>
      <c s="15" r="X137"/>
      <c s="15" r="Y137"/>
      <c s="15" r="Z137"/>
      <c s="15" r="AA137"/>
      <c s="15" r="AB137"/>
      <c s="15" r="AC137"/>
      <c s="15" r="AD137"/>
      <c s="15" r="AE137"/>
      <c s="15" r="AF137"/>
      <c s="15" r="AG137"/>
      <c s="15" r="AH137"/>
      <c s="30" r="AI137"/>
    </row>
    <row r="138">
      <c s="19" r="A138"/>
      <c t="str" s="27" r="B138">
        <f>B116</f>
        <v>Natural Gas</v>
      </c>
      <c s="19" r="C138"/>
      <c t="str" s="15" r="D138">
        <f>'[PRJEIA1605aStateCO2VBA1605a2012 Versionnonfuel10_state_link.xls]CarbonSeq'</f>
        <v>#ERROR!:parse</v>
      </c>
      <c t="str" s="15" r="E138">
        <f>'[PRJEIA1605aStateCO2VBA1605a2012 Versionnonfuel10_state_link.xls]CarbonSeq'</f>
        <v>#ERROR!:parse</v>
      </c>
      <c t="str" s="15" r="F138">
        <f>'[PRJEIA1605aStateCO2VBA1605a2012 Versionnonfuel10_state_link.xls]CarbonSeq'</f>
        <v>#ERROR!:parse</v>
      </c>
      <c t="str" s="15" r="G138">
        <f>'[PRJEIA1605aStateCO2VBA1605a2012 Versionnonfuel10_state_link.xls]CarbonSeq'</f>
        <v>#ERROR!:parse</v>
      </c>
      <c t="str" s="15" r="H138">
        <f>'[PRJEIA1605aStateCO2VBA1605a2012 Versionnonfuel10_state_link.xls]CarbonSeq'</f>
        <v>#ERROR!:parse</v>
      </c>
      <c t="str" s="15" r="I138">
        <f>'[PRJEIA1605aStateCO2VBA1605a2012 Versionnonfuel10_state_link.xls]CarbonSeq'</f>
        <v>#ERROR!:parse</v>
      </c>
      <c t="str" s="15" r="J138">
        <f>'[PRJEIA1605aStateCO2VBA1605a2012 Versionnonfuel10_state_link.xls]CarbonSeq'</f>
        <v>#ERROR!:parse</v>
      </c>
      <c t="str" s="15" r="K138">
        <f>'[PRJEIA1605aStateCO2VBA1605a2012 Versionnonfuel10_state_link.xls]CarbonSeq'</f>
        <v>#ERROR!:parse</v>
      </c>
      <c t="str" s="15" r="L138">
        <f>'[PRJEIA1605aStateCO2VBA1605a2012 Versionnonfuel10_state_link.xls]CarbonSeq'</f>
        <v>#ERROR!:parse</v>
      </c>
      <c t="str" s="15" r="M138">
        <f>'[PRJEIA1605aStateCO2VBA1605a2012 Versionnonfuel10_state_link.xls]CarbonSeq'</f>
        <v>#ERROR!:parse</v>
      </c>
      <c t="str" s="15" r="N138">
        <f>'[PRJEIA1605aStateCO2VBA1605a2012 Versionnonfuel10_state_link.xls]CarbonSeq'</f>
        <v>#ERROR!:parse</v>
      </c>
      <c t="str" s="15" r="O138">
        <f>'[PRJEIA1605aStateCO2VBA1605a2012 Versionnonfuel10_state_link.xls]CarbonSeq'</f>
        <v>#ERROR!:parse</v>
      </c>
      <c t="str" s="15" r="P138">
        <f>'[PRJEIA1605aStateCO2VBA1605a2012 Versionnonfuel10_state_link.xls]CarbonSeq'</f>
        <v>#ERROR!:parse</v>
      </c>
      <c t="str" s="15" r="Q138">
        <f>'[PRJEIA1605aStateCO2VBA1605a2012 Versionnonfuel10_state_link.xls]CarbonSeq'</f>
        <v>#ERROR!:parse</v>
      </c>
      <c t="str" s="15" r="R138">
        <f>'[PRJEIA1605aStateCO2VBA1605a2012 Versionnonfuel10_state_link.xls]CarbonSeq'</f>
        <v>#ERROR!:parse</v>
      </c>
      <c t="str" s="15" r="S138">
        <f>'[PRJEIA1605aStateCO2VBA1605a2012 Versionnonfuel10_state_link.xls]CarbonSeq'</f>
        <v>#ERROR!:parse</v>
      </c>
      <c t="str" s="15" r="T138">
        <f>'[PRJEIA1605aStateCO2VBA1605a2012 Versionnonfuel10_state_link.xls]CarbonSeq'</f>
        <v>#ERROR!:parse</v>
      </c>
      <c t="str" s="15" r="U138">
        <f>'[PRJEIA1605aStateCO2VBA1605a2012 Versionnonfuel10_state_link.xls]CarbonSeq'</f>
        <v>#ERROR!:parse</v>
      </c>
      <c t="str" s="15" r="V138">
        <f>'[PRJEIA1605aStateCO2VBA1605a2012 Versionnonfuel10_state_link.xls]CarbonSeq'</f>
        <v>#ERROR!:parse</v>
      </c>
      <c t="str" s="15" r="W138">
        <f>'[PRJEIA1605aStateCO2VBA1605a2012 Versionnonfuel10_state_link.xls]CarbonSeq'</f>
        <v>#ERROR!:parse</v>
      </c>
      <c t="str" s="15" r="X138">
        <f>'[PRJEIA1605aStateCO2VBA1605a2012 Versionnonfuel10_state_link.xls]CarbonSeq'</f>
        <v>#ERROR!:parse</v>
      </c>
      <c t="str" s="15" r="Y138">
        <f>'[PRJEIA1605aStateCO2VBA1605a2012 Versionnonfuel10_state_link.xls]CarbonSeq'</f>
        <v>#ERROR!:parse</v>
      </c>
      <c t="str" s="15" r="Z138">
        <f>'[PRJEIA1605aStateCO2VBA1605a2012 Versionnonfuel10_state_link.xls]CarbonSeq'</f>
        <v>#ERROR!:parse</v>
      </c>
      <c t="str" s="15" r="AA138">
        <f>'[PRJEIA1605aStateCO2VBA1605a2012 Versionnonfuel10_state_link.xls]CarbonSeq'</f>
        <v>#ERROR!:parse</v>
      </c>
      <c t="str" s="15" r="AB138">
        <f>'[PRJEIA1605aStateCO2VBA1605a2012 Versionnonfuel10_state_link.xls]CarbonSeq'</f>
        <v>#ERROR!:parse</v>
      </c>
      <c t="str" s="15" r="AC138">
        <f>'[PRJEIA1605aStateCO2VBA1605a2012 Versionnonfuel10_state_link.xls]CarbonSeq'</f>
        <v>#ERROR!:parse</v>
      </c>
      <c t="str" s="15" r="AD138">
        <f>'[PRJEIA1605aStateCO2VBA1605a2012 Versionnonfuel10_state_link.xls]CarbonSeq'</f>
        <v>#ERROR!:parse</v>
      </c>
      <c t="str" s="15" r="AE138">
        <f>'[PRJEIA1605aStateCO2VBA1605a2012 Versionnonfuel10_state_link.xls]CarbonSeq'</f>
        <v>#ERROR!:parse</v>
      </c>
      <c t="str" s="15" r="AF138">
        <f>'[PRJEIA1605aStateCO2VBA1605a2012 Versionnonfuel10_state_link.xls]CarbonSeq'</f>
        <v>#ERROR!:parse</v>
      </c>
      <c t="str" s="15" r="AG138">
        <f>'[PRJEIA1605aStateCO2VBA1605a2012 Versionnonfuel10_state_link.xls]CarbonSeq'</f>
        <v>#ERROR!:parse</v>
      </c>
      <c t="str" s="15" r="AH138">
        <f>'[PRJEIA1605aStateCO2VBA1605a2012 Versionnonfuel10_state_link.xls]CarbonSeq'</f>
        <v>#ERROR!:parse</v>
      </c>
      <c s="30" r="AI138"/>
    </row>
  </sheetData>
</worksheet>
</file>