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6\Sistem Cerdas\"/>
    </mc:Choice>
  </mc:AlternateContent>
  <bookViews>
    <workbookView xWindow="0" yWindow="0" windowWidth="20490" windowHeight="7905" activeTab="1"/>
  </bookViews>
  <sheets>
    <sheet name="Perhitungan Bayes" sheetId="7" r:id="rId1"/>
    <sheet name="Datas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3" l="1"/>
  <c r="Z13" i="3"/>
  <c r="AA13" i="3"/>
  <c r="AB13" i="3"/>
  <c r="Y14" i="3"/>
  <c r="Z14" i="3"/>
  <c r="AA14" i="3"/>
  <c r="AB14" i="3"/>
  <c r="Y15" i="3"/>
  <c r="Z15" i="3"/>
  <c r="AA15" i="3"/>
  <c r="AB15" i="3"/>
  <c r="Y16" i="3"/>
  <c r="Z16" i="3"/>
  <c r="AA16" i="3"/>
  <c r="AB16" i="3"/>
  <c r="Y17" i="3"/>
  <c r="Z17" i="3"/>
  <c r="AA17" i="3"/>
  <c r="AB17" i="3"/>
  <c r="Y18" i="3"/>
  <c r="Z18" i="3"/>
  <c r="AA18" i="3"/>
  <c r="AB18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Y23" i="3"/>
  <c r="Z23" i="3"/>
  <c r="AA23" i="3"/>
  <c r="AB23" i="3"/>
  <c r="Y24" i="3"/>
  <c r="Z24" i="3"/>
  <c r="AA24" i="3"/>
  <c r="AB24" i="3"/>
  <c r="Y25" i="3"/>
  <c r="Z25" i="3"/>
  <c r="AA25" i="3"/>
  <c r="AB25" i="3"/>
  <c r="X14" i="3"/>
  <c r="X15" i="3"/>
  <c r="X16" i="3"/>
  <c r="X17" i="3"/>
  <c r="X18" i="3"/>
  <c r="X19" i="3"/>
  <c r="X20" i="3"/>
  <c r="X21" i="3"/>
  <c r="X22" i="3"/>
  <c r="X23" i="3"/>
  <c r="X24" i="3"/>
  <c r="X25" i="3"/>
  <c r="X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S13" i="3"/>
  <c r="T13" i="3"/>
  <c r="U13" i="3"/>
  <c r="R13" i="3"/>
  <c r="Q14" i="3"/>
  <c r="Q15" i="3"/>
  <c r="Q16" i="3"/>
  <c r="Q17" i="3"/>
  <c r="Q18" i="3"/>
  <c r="Q19" i="3"/>
  <c r="Q20" i="3"/>
  <c r="Q21" i="3"/>
  <c r="Q22" i="3"/>
  <c r="Q23" i="3"/>
  <c r="Q24" i="3"/>
  <c r="Q25" i="3"/>
  <c r="Q13" i="3"/>
  <c r="J9" i="7" l="1"/>
  <c r="P3" i="7" l="1"/>
  <c r="U8" i="7"/>
  <c r="U9" i="7"/>
  <c r="U10" i="7"/>
  <c r="U11" i="7"/>
  <c r="U12" i="7"/>
  <c r="T8" i="7"/>
  <c r="T9" i="7"/>
  <c r="T10" i="7"/>
  <c r="T11" i="7"/>
  <c r="T12" i="7"/>
  <c r="S8" i="7"/>
  <c r="S9" i="7"/>
  <c r="S10" i="7"/>
  <c r="S11" i="7"/>
  <c r="S12" i="7"/>
  <c r="R8" i="7"/>
  <c r="R9" i="7"/>
  <c r="R10" i="7"/>
  <c r="R11" i="7"/>
  <c r="R12" i="7"/>
  <c r="Q8" i="7"/>
  <c r="Q9" i="7"/>
  <c r="Q10" i="7"/>
  <c r="Q11" i="7"/>
  <c r="Q12" i="7"/>
  <c r="P8" i="7"/>
  <c r="P9" i="7"/>
  <c r="P10" i="7"/>
  <c r="P11" i="7"/>
  <c r="P12" i="7"/>
  <c r="O10" i="7"/>
  <c r="O11" i="7"/>
  <c r="O12" i="7"/>
  <c r="L12" i="7"/>
  <c r="M12" i="7"/>
  <c r="N12" i="7"/>
  <c r="K12" i="7"/>
  <c r="J12" i="7"/>
  <c r="L11" i="7"/>
  <c r="M11" i="7"/>
  <c r="N11" i="7"/>
  <c r="K11" i="7"/>
  <c r="J11" i="7"/>
  <c r="L10" i="7"/>
  <c r="M10" i="7"/>
  <c r="N10" i="7"/>
  <c r="K10" i="7"/>
  <c r="J10" i="7"/>
  <c r="O8" i="7"/>
  <c r="O9" i="7"/>
  <c r="L9" i="7"/>
  <c r="M9" i="7"/>
  <c r="N9" i="7"/>
  <c r="K9" i="7"/>
  <c r="L8" i="7"/>
  <c r="M8" i="7"/>
  <c r="N8" i="7"/>
  <c r="K8" i="7"/>
  <c r="J8" i="7"/>
  <c r="U7" i="7"/>
  <c r="U6" i="7"/>
  <c r="Q7" i="7"/>
  <c r="R7" i="7"/>
  <c r="S7" i="7"/>
  <c r="T7" i="7"/>
  <c r="P7" i="7"/>
  <c r="P6" i="7"/>
  <c r="O7" i="7"/>
  <c r="N7" i="7"/>
  <c r="M7" i="7"/>
  <c r="L7" i="7"/>
  <c r="K7" i="7"/>
  <c r="N6" i="7"/>
  <c r="M6" i="7"/>
  <c r="L6" i="7"/>
  <c r="K6" i="7"/>
  <c r="J6" i="7"/>
  <c r="J7" i="7"/>
  <c r="L5" i="7"/>
  <c r="K5" i="7"/>
  <c r="J5" i="7"/>
  <c r="N4" i="7"/>
  <c r="M4" i="7"/>
  <c r="L4" i="7"/>
  <c r="K4" i="7"/>
  <c r="N3" i="7"/>
  <c r="M3" i="7"/>
  <c r="L3" i="7"/>
  <c r="K3" i="7"/>
  <c r="J4" i="7"/>
  <c r="J3" i="7"/>
  <c r="E21" i="7"/>
  <c r="D21" i="7"/>
  <c r="C21" i="7"/>
  <c r="B21" i="7"/>
  <c r="A21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3" i="3"/>
  <c r="K25" i="3"/>
  <c r="K24" i="3"/>
  <c r="K22" i="3"/>
  <c r="K21" i="3"/>
  <c r="K20" i="3"/>
  <c r="K19" i="3"/>
  <c r="K18" i="3"/>
  <c r="K17" i="3"/>
  <c r="K16" i="3"/>
  <c r="K15" i="3"/>
  <c r="K14" i="3"/>
  <c r="K13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7" i="3"/>
  <c r="H6" i="3"/>
  <c r="H5" i="3"/>
  <c r="H4" i="3"/>
  <c r="H3" i="3"/>
  <c r="I8" i="3"/>
  <c r="M5" i="7" l="1"/>
  <c r="N5" i="7"/>
  <c r="O5" i="7" l="1"/>
  <c r="P5" i="7" s="1"/>
  <c r="O3" i="7"/>
  <c r="T3" i="7" s="1"/>
  <c r="O4" i="7"/>
  <c r="O6" i="7"/>
  <c r="R5" i="7" l="1"/>
  <c r="Q5" i="7"/>
  <c r="T5" i="7"/>
  <c r="S5" i="7"/>
  <c r="P4" i="7"/>
  <c r="S4" i="7"/>
  <c r="R4" i="7"/>
  <c r="T4" i="7"/>
  <c r="H8" i="3"/>
  <c r="U5" i="7" l="1"/>
  <c r="R3" i="7"/>
  <c r="T6" i="7" l="1"/>
  <c r="S6" i="7"/>
  <c r="R6" i="7"/>
  <c r="Q6" i="7"/>
  <c r="Q4" i="7"/>
  <c r="U4" i="7" s="1"/>
  <c r="S3" i="7"/>
  <c r="Q3" i="7"/>
  <c r="U3" i="7" l="1"/>
</calcChain>
</file>

<file path=xl/comments1.xml><?xml version="1.0" encoding="utf-8"?>
<comments xmlns="http://schemas.openxmlformats.org/spreadsheetml/2006/main">
  <authors>
    <author>Alfonso Aryando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>
  <authors>
    <author>Alfonso Aryando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<sst xmlns="http://schemas.openxmlformats.org/spreadsheetml/2006/main" count="242" uniqueCount="104">
  <si>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</si>
  <si>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</si>
  <si>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</si>
  <si>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</si>
  <si>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</si>
  <si>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</si>
  <si>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</si>
  <si>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</si>
  <si>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</si>
  <si>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</si>
  <si>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</si>
  <si>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</si>
  <si>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</si>
  <si>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</si>
  <si>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</si>
  <si>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</si>
  <si>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</si>
  <si>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</si>
  <si>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</si>
  <si>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</si>
  <si>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</si>
  <si>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</si>
  <si>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</si>
  <si>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</si>
  <si>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</si>
  <si>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</si>
  <si>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</si>
  <si>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</si>
  <si>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Daftar Kerusakan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</si>
  <si>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</si>
  <si>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</si>
  <si>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</si>
  <si>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</si>
  <si>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</si>
  <si>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</si>
  <si>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</si>
  <si>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</si>
  <si>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</si>
  <si>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</si>
  <si>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</si>
  <si>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</si>
  <si>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</si>
  <si>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</si>
  <si>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G1, G5,G6,G7</t>
  </si>
  <si>
    <t>G1,G5,G7,G8</t>
  </si>
  <si>
    <t>G1,G9,G10,G11</t>
  </si>
  <si>
    <t>G5,G12,G13</t>
  </si>
  <si>
    <t>G3,G5,G6,G13</t>
  </si>
  <si>
    <t>G1,G3</t>
  </si>
  <si>
    <t>G8,G9,G10</t>
  </si>
  <si>
    <t>G5,G13</t>
  </si>
  <si>
    <t>G5,G9,G10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</si>
  <si>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</si>
  <si>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</si>
  <si>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</si>
  <si>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</si>
  <si>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</si>
  <si>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</si>
  <si>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</si>
  <si>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</si>
  <si>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</si>
  <si>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9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</si>
  <si>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</si>
  <si>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</si>
  <si>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</si>
  <si>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</si>
  <si>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</si>
  <si>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</si>
  <si>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</si>
  <si>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</si>
  <si>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</si>
  <si>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</si>
  <si>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</si>
  <si>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</si>
  <si>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</si>
  <si>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</si>
  <si>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</si>
  <si>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</si>
  <si>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</si>
  <si>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</si>
  <si>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</si>
  <si>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</si>
  <si>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</si>
  <si>
    <t>Cucumber mosaic virus (CMV),</t>
  </si>
  <si>
    <t>Kutu Tripsh</t>
  </si>
  <si>
    <t>Kutu daun</t>
  </si>
  <si>
    <t>Kutu kebul atau kutu putih</t>
  </si>
  <si>
    <t>Ulat Grayak</t>
  </si>
  <si>
    <t>pemucatan tulang daun (vein clearing) pada daun-daun muda</t>
  </si>
  <si>
    <t>mosaik kuning disertai dengan malformasi daun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</si>
  <si>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pelepuhan daun,  malformasi daun hingga daun mengecil dan pengerdilan tanaman</t>
    </r>
  </si>
  <si>
    <t>pengerutan daun</t>
  </si>
  <si>
    <t>Pelepuhan daun</t>
  </si>
  <si>
    <t>Tulang daun mengkerut</t>
  </si>
  <si>
    <t>Pengerdilan tanamanx</t>
  </si>
  <si>
    <t>Daun Mengecil</t>
  </si>
  <si>
    <t>Daun Berlubang</t>
  </si>
  <si>
    <t>Terdapat gerombolan putih dibawah daun</t>
  </si>
  <si>
    <t>Terjadi kerusakan dini pada tanaman</t>
  </si>
  <si>
    <t>Buah tidak bisa besar</t>
  </si>
  <si>
    <t>Sebagian buah berwarna kuning</t>
  </si>
  <si>
    <t>Terdapat buah yang membusuk sebelum dipetik</t>
  </si>
  <si>
    <t>Tabel MB</t>
  </si>
  <si>
    <t>Tabel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</si>
</sst>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Border="1"/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/>
    <xf numFmtId="2" fontId="0" fillId="0" borderId="0" xfId="0" applyNumberFormat="1" applyBorder="1"/>
    <xf numFmtId="0" fontId="4" fillId="0" borderId="0" xfId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top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indent="5"/>
    </xf>
    <xf numFmtId="0" fontId="9" fillId="0" borderId="1" xfId="0" applyFont="1" applyBorder="1"/>
    <xf numFmtId="0" fontId="9" fillId="0" borderId="1" xfId="0" applyFont="1" applyBorder="1" applyAlignment="1">
      <alignment horizontal="left" vertical="center" indent="5"/>
    </xf>
    <xf numFmtId="0" fontId="0" fillId="0" borderId="0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9" borderId="0" xfId="0" applyFill="1"/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3" fillId="9" borderId="0" xfId="0" applyFont="1" applyFill="1"/>
    <xf numFmtId="2" fontId="14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3"/>
  <sheetViews>
    <sheetView zoomScale="115" zoomScaleNormal="115" workbookViewId="0">
      <selection activeCell="G14" sqref="G14"/>
    </sheetView>
  </sheetViews>
  <sheetFormatPr defaultRowHeight="15" x14ac:dyDescent="0.25"/>
  <cols>
    <col min="1" max="1" width="12.28515625" customWidth="1"/>
    <col min="2" max="2" width="8.42578125" customWidth="1"/>
    <col min="6" max="6" width="8.7109375" customWidth="1"/>
    <col min="8" max="8" width="5.28515625" customWidth="1"/>
    <col min="9" max="9" width="15.28515625" style="1" customWidth="1"/>
    <col min="10" max="14" width="7.7109375" bestFit="1" customWidth="1"/>
    <col min="15" max="15" width="14.7109375" style="2" customWidth="1"/>
    <col min="16" max="19" width="7.7109375" bestFit="1" customWidth="1"/>
    <col min="21" max="21" width="7.7109375" bestFit="1" customWidth="1"/>
    <col min="22" max="22" width="12.42578125" customWidth="1"/>
    <col min="23" max="23" width="15.28515625" customWidth="1"/>
    <col min="27" max="27" width="28.42578125" customWidth="1"/>
    <col min="28" max="28" width="29.7109375" customWidth="1"/>
    <col min="29" max="29" width="34.85546875" customWidth="1"/>
    <col min="30" max="30" width="31.85546875" customWidth="1"/>
    <col min="31" max="31" width="35.7109375" customWidth="1"/>
    <col min="32" max="32" width="32.5703125" customWidth="1"/>
    <col min="33" max="33" width="28.28515625" customWidth="1"/>
    <col min="34" max="34" width="26.28515625" customWidth="1"/>
    <col min="35" max="35" width="12.28515625" customWidth="1"/>
    <col min="36" max="36" width="13.140625" customWidth="1"/>
    <col min="37" max="37" width="15.7109375" customWidth="1"/>
    <col min="38" max="38" width="15" customWidth="1"/>
  </cols>
  <sheetData>
    <row r="1" spans="1:34" x14ac:dyDescent="0.25">
      <c r="A1" s="83" t="s">
        <v>17</v>
      </c>
      <c r="B1" s="84"/>
      <c r="C1" s="84"/>
      <c r="D1" s="84"/>
      <c r="E1" s="84"/>
      <c r="F1" s="84"/>
      <c r="H1" s="81" t="s">
        <v>20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4" ht="30" x14ac:dyDescent="0.25">
      <c r="A2" s="85" t="s">
        <v>78</v>
      </c>
      <c r="B2" s="87" t="s">
        <v>52</v>
      </c>
      <c r="C2" s="87"/>
      <c r="D2" s="87"/>
      <c r="E2" s="87"/>
      <c r="F2" s="87"/>
      <c r="H2" s="11" t="s">
        <v>0</v>
      </c>
      <c r="I2" s="21" t="s">
        <v>6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7">
        <v>1</v>
      </c>
      <c r="V2" s="6" t="s">
        <v>74</v>
      </c>
      <c r="W2" s="6" t="s">
        <v>14</v>
      </c>
      <c r="X2" s="24" t="s">
        <v>21</v>
      </c>
    </row>
    <row r="3" spans="1:34" x14ac:dyDescent="0.25">
      <c r="A3" s="86"/>
      <c r="B3" s="14" t="s">
        <v>1</v>
      </c>
      <c r="C3" s="15" t="s">
        <v>2</v>
      </c>
      <c r="D3" s="8" t="s">
        <v>3</v>
      </c>
      <c r="E3" s="8" t="s">
        <v>4</v>
      </c>
      <c r="F3" s="8" t="s">
        <v>5</v>
      </c>
      <c r="H3" s="3" t="s">
        <v>64</v>
      </c>
      <c r="I3" s="3" t="s">
        <v>42</v>
      </c>
      <c r="J3" s="63">
        <f>B4*B5*B6*B7*A21</f>
        <v>0.05</v>
      </c>
      <c r="K3" s="22">
        <f>C4*C5*C6*C7*B21</f>
        <v>0</v>
      </c>
      <c r="L3" s="22">
        <f>D4*D5*D6*D7*C21</f>
        <v>0</v>
      </c>
      <c r="M3" s="22">
        <f>E4*E5*E6*E7*D21</f>
        <v>0</v>
      </c>
      <c r="N3" s="22">
        <f>F4*F5*F6*F7*E21</f>
        <v>0</v>
      </c>
      <c r="O3" s="22">
        <f>SUM(J3:N3)</f>
        <v>0.05</v>
      </c>
      <c r="P3" s="63">
        <f>J3/$O3</f>
        <v>1</v>
      </c>
      <c r="Q3" s="22">
        <f t="shared" ref="Q3:S12" si="0">K3/$O3</f>
        <v>0</v>
      </c>
      <c r="R3" s="22">
        <f t="shared" si="0"/>
        <v>0</v>
      </c>
      <c r="S3" s="22">
        <f t="shared" si="0"/>
        <v>0</v>
      </c>
      <c r="T3" s="22">
        <f>N3/$O3</f>
        <v>0</v>
      </c>
      <c r="U3" s="22">
        <f>SUM(P3:T3)</f>
        <v>1</v>
      </c>
      <c r="V3" s="26" t="s">
        <v>1</v>
      </c>
      <c r="W3" s="26" t="s">
        <v>1</v>
      </c>
      <c r="X3" s="71" t="s">
        <v>22</v>
      </c>
    </row>
    <row r="4" spans="1:34" x14ac:dyDescent="0.25">
      <c r="A4" s="45" t="s">
        <v>29</v>
      </c>
      <c r="B4" s="17">
        <f>2/2</f>
        <v>1</v>
      </c>
      <c r="C4" s="18">
        <f>1/2</f>
        <v>0.5</v>
      </c>
      <c r="D4" s="19">
        <f>1/1</f>
        <v>1</v>
      </c>
      <c r="E4" s="19">
        <f>1/3</f>
        <v>0.33333333333333331</v>
      </c>
      <c r="F4" s="19">
        <f>0/2</f>
        <v>0</v>
      </c>
      <c r="H4" s="5" t="s">
        <v>65</v>
      </c>
      <c r="I4" s="5" t="s">
        <v>43</v>
      </c>
      <c r="J4" s="57">
        <f>B4*B8*B9*B10*A21</f>
        <v>0</v>
      </c>
      <c r="K4" s="63">
        <f>C4*C8*C9*C10*B21</f>
        <v>2.5000000000000001E-2</v>
      </c>
      <c r="L4" s="57">
        <f>D4*D8*D9*D10*C21</f>
        <v>0</v>
      </c>
      <c r="M4" s="57">
        <f>E4*E8*E9*E10*D21</f>
        <v>0</v>
      </c>
      <c r="N4" s="57">
        <f>F4*F8*F9*F10*E21</f>
        <v>0</v>
      </c>
      <c r="O4" s="57">
        <f>SUM(J4:N4)</f>
        <v>2.5000000000000001E-2</v>
      </c>
      <c r="P4" s="57">
        <f>J4/$O4</f>
        <v>0</v>
      </c>
      <c r="Q4" s="63">
        <f t="shared" si="0"/>
        <v>1</v>
      </c>
      <c r="R4" s="57">
        <f t="shared" si="0"/>
        <v>0</v>
      </c>
      <c r="S4" s="57">
        <f t="shared" si="0"/>
        <v>0</v>
      </c>
      <c r="T4" s="57">
        <f t="shared" ref="T4:T12" si="1">N4/$O4</f>
        <v>0</v>
      </c>
      <c r="U4" s="57">
        <f t="shared" ref="U4:U5" si="2">SUM(P4:T4)</f>
        <v>1</v>
      </c>
      <c r="V4" s="58" t="s">
        <v>2</v>
      </c>
      <c r="W4" s="58" t="s">
        <v>2</v>
      </c>
      <c r="X4" s="71" t="s">
        <v>22</v>
      </c>
    </row>
    <row r="5" spans="1:34" x14ac:dyDescent="0.25">
      <c r="A5" s="45" t="s">
        <v>30</v>
      </c>
      <c r="B5" s="17">
        <f>1/2</f>
        <v>0.5</v>
      </c>
      <c r="C5" s="18">
        <f>0/2</f>
        <v>0</v>
      </c>
      <c r="D5" s="19">
        <f>0/1</f>
        <v>0</v>
      </c>
      <c r="E5" s="19">
        <f>0/3</f>
        <v>0</v>
      </c>
      <c r="F5" s="19">
        <f>0/2</f>
        <v>0</v>
      </c>
      <c r="H5" s="3" t="s">
        <v>66</v>
      </c>
      <c r="I5" s="3" t="s">
        <v>44</v>
      </c>
      <c r="J5" s="22">
        <f>B4*B8*B10*B11*A21</f>
        <v>0</v>
      </c>
      <c r="K5" s="22">
        <f>C4*C8*C10*C11*B21</f>
        <v>0</v>
      </c>
      <c r="L5" s="63">
        <f>D4*D8*D10*D11*C21</f>
        <v>0.1</v>
      </c>
      <c r="M5" s="22">
        <f>E4*E8*E12*E16*D21</f>
        <v>0</v>
      </c>
      <c r="N5" s="22">
        <f>F4*F8*F12*F16*A21</f>
        <v>0</v>
      </c>
      <c r="O5" s="22">
        <f>SUM(J5:N5)</f>
        <v>0.1</v>
      </c>
      <c r="P5" s="57">
        <f t="shared" ref="P5" si="3">J5/$O5</f>
        <v>0</v>
      </c>
      <c r="Q5" s="57">
        <f>K5/$O5</f>
        <v>0</v>
      </c>
      <c r="R5" s="63">
        <f>L5/$O5</f>
        <v>1</v>
      </c>
      <c r="S5" s="57">
        <f>M5/$O5</f>
        <v>0</v>
      </c>
      <c r="T5" s="57">
        <f>N5/$O5</f>
        <v>0</v>
      </c>
      <c r="U5" s="57">
        <f t="shared" si="2"/>
        <v>1</v>
      </c>
      <c r="V5" s="26" t="s">
        <v>3</v>
      </c>
      <c r="W5" s="26" t="s">
        <v>3</v>
      </c>
      <c r="X5" s="71" t="s">
        <v>22</v>
      </c>
    </row>
    <row r="6" spans="1:34" x14ac:dyDescent="0.25">
      <c r="A6" s="45" t="s">
        <v>31</v>
      </c>
      <c r="B6" s="20">
        <f>2/2</f>
        <v>1</v>
      </c>
      <c r="C6" s="18">
        <f>1/2</f>
        <v>0.5</v>
      </c>
      <c r="D6" s="19">
        <f>0/1</f>
        <v>0</v>
      </c>
      <c r="E6" s="19">
        <f>0/3</f>
        <v>0</v>
      </c>
      <c r="F6" s="19">
        <f>0/2</f>
        <v>0</v>
      </c>
      <c r="H6" s="5" t="s">
        <v>67</v>
      </c>
      <c r="I6" s="3" t="s">
        <v>45</v>
      </c>
      <c r="J6" s="22">
        <f>B4*B12*B13*B14*A21</f>
        <v>0</v>
      </c>
      <c r="K6" s="22">
        <f>C4*C12*C13*C14*B21</f>
        <v>0</v>
      </c>
      <c r="L6" s="22">
        <f>D4*D12*D13*D14*C21</f>
        <v>0</v>
      </c>
      <c r="M6" s="63">
        <f>E4*E12*E13*E14*D21</f>
        <v>3.3333333333333333E-2</v>
      </c>
      <c r="N6" s="22">
        <f>F4*F12*F13*F14*E21</f>
        <v>0</v>
      </c>
      <c r="O6" s="22">
        <f t="shared" ref="O6:O12" si="4">SUM(J6:N6)</f>
        <v>3.3333333333333333E-2</v>
      </c>
      <c r="P6" s="57">
        <f>J6/$O6</f>
        <v>0</v>
      </c>
      <c r="Q6" s="62">
        <f t="shared" si="0"/>
        <v>0</v>
      </c>
      <c r="R6" s="57">
        <f t="shared" si="0"/>
        <v>0</v>
      </c>
      <c r="S6" s="63">
        <f t="shared" si="0"/>
        <v>1</v>
      </c>
      <c r="T6" s="57">
        <f t="shared" si="1"/>
        <v>0</v>
      </c>
      <c r="U6" s="57">
        <f>SUM(P6:T6)</f>
        <v>1</v>
      </c>
      <c r="V6" s="26" t="s">
        <v>4</v>
      </c>
      <c r="W6" s="26" t="s">
        <v>4</v>
      </c>
      <c r="X6" s="71" t="s">
        <v>22</v>
      </c>
    </row>
    <row r="7" spans="1:34" x14ac:dyDescent="0.25">
      <c r="A7" s="45" t="s">
        <v>32</v>
      </c>
      <c r="B7" s="20">
        <f>1/2</f>
        <v>0.5</v>
      </c>
      <c r="C7" s="18">
        <f>0/2</f>
        <v>0</v>
      </c>
      <c r="D7" s="19">
        <f>0/1</f>
        <v>0</v>
      </c>
      <c r="E7" s="19">
        <f>0/3</f>
        <v>0</v>
      </c>
      <c r="F7" s="19">
        <f>0/2</f>
        <v>0</v>
      </c>
      <c r="H7" s="3" t="s">
        <v>68</v>
      </c>
      <c r="I7" s="3" t="s">
        <v>46</v>
      </c>
      <c r="J7" s="22">
        <f>B8*B15*B16*A21</f>
        <v>0</v>
      </c>
      <c r="K7" s="22">
        <f>C8*C15*C16*B21</f>
        <v>0</v>
      </c>
      <c r="L7" s="22">
        <f>D8*D15*D16*C21</f>
        <v>0</v>
      </c>
      <c r="M7" s="22">
        <f>E8*E15*E16*D21</f>
        <v>0</v>
      </c>
      <c r="N7" s="63">
        <f>F8*F15*F16*E21</f>
        <v>0.1</v>
      </c>
      <c r="O7" s="22">
        <f t="shared" si="4"/>
        <v>0.1</v>
      </c>
      <c r="P7" s="57">
        <f>J7/$O7</f>
        <v>0</v>
      </c>
      <c r="Q7" s="57">
        <f t="shared" si="0"/>
        <v>0</v>
      </c>
      <c r="R7" s="57">
        <f t="shared" si="0"/>
        <v>0</v>
      </c>
      <c r="S7" s="57">
        <f t="shared" si="0"/>
        <v>0</v>
      </c>
      <c r="T7" s="63">
        <f t="shared" si="1"/>
        <v>1</v>
      </c>
      <c r="U7" s="57">
        <f>SUM(P7:T7)</f>
        <v>1</v>
      </c>
      <c r="V7" s="26" t="s">
        <v>5</v>
      </c>
      <c r="W7" s="26" t="s">
        <v>5</v>
      </c>
      <c r="X7" s="71" t="s">
        <v>22</v>
      </c>
    </row>
    <row r="8" spans="1:34" x14ac:dyDescent="0.25">
      <c r="A8" s="45" t="s">
        <v>33</v>
      </c>
      <c r="B8" s="20">
        <f t="shared" ref="B8:B16" si="5">0/2</f>
        <v>0</v>
      </c>
      <c r="C8" s="18">
        <f>2/2</f>
        <v>1</v>
      </c>
      <c r="D8" s="19">
        <f>1/1</f>
        <v>1</v>
      </c>
      <c r="E8" s="19">
        <f>1/3</f>
        <v>0.33333333333333331</v>
      </c>
      <c r="F8" s="19">
        <f>2/2</f>
        <v>1</v>
      </c>
      <c r="H8" s="5" t="s">
        <v>69</v>
      </c>
      <c r="I8" s="3" t="s">
        <v>47</v>
      </c>
      <c r="J8" s="22">
        <f>B6*B8*B9*B16*A21</f>
        <v>0</v>
      </c>
      <c r="K8" s="63">
        <f>C6*C8*C9*C16*B21</f>
        <v>2.5000000000000001E-2</v>
      </c>
      <c r="L8" s="22">
        <f t="shared" ref="L8:N8" si="6">D6*D8*D9*D16*C21</f>
        <v>0</v>
      </c>
      <c r="M8" s="22">
        <f t="shared" si="6"/>
        <v>0</v>
      </c>
      <c r="N8" s="22">
        <f t="shared" si="6"/>
        <v>0</v>
      </c>
      <c r="O8" s="22">
        <f t="shared" si="4"/>
        <v>2.5000000000000001E-2</v>
      </c>
      <c r="P8" s="62">
        <f t="shared" ref="P8:P12" si="7">J8/$O8</f>
        <v>0</v>
      </c>
      <c r="Q8" s="63">
        <f t="shared" si="0"/>
        <v>1</v>
      </c>
      <c r="R8" s="62">
        <f t="shared" si="0"/>
        <v>0</v>
      </c>
      <c r="S8" s="62">
        <f t="shared" si="0"/>
        <v>0</v>
      </c>
      <c r="T8" s="62">
        <f t="shared" si="1"/>
        <v>0</v>
      </c>
      <c r="U8" s="57">
        <f t="shared" ref="U8:U12" si="8">SUM(P8:T8)</f>
        <v>1</v>
      </c>
      <c r="V8" s="26" t="s">
        <v>2</v>
      </c>
      <c r="W8" s="26" t="s">
        <v>2</v>
      </c>
      <c r="X8" s="71" t="s">
        <v>22</v>
      </c>
      <c r="AB8" s="16"/>
      <c r="AC8" s="38"/>
      <c r="AD8" s="39"/>
      <c r="AE8" s="40"/>
      <c r="AF8" s="40"/>
      <c r="AG8" s="40"/>
      <c r="AH8" s="40"/>
    </row>
    <row r="9" spans="1:34" x14ac:dyDescent="0.25">
      <c r="A9" s="45" t="s">
        <v>34</v>
      </c>
      <c r="B9" s="20">
        <f t="shared" si="5"/>
        <v>0</v>
      </c>
      <c r="C9" s="18">
        <f>1/2</f>
        <v>0.5</v>
      </c>
      <c r="D9" s="19">
        <f>0/1</f>
        <v>0</v>
      </c>
      <c r="E9" s="19">
        <f>0/3</f>
        <v>0</v>
      </c>
      <c r="F9" s="19">
        <f t="shared" ref="F9:F14" si="9">0/2</f>
        <v>0</v>
      </c>
      <c r="H9" s="3" t="s">
        <v>70</v>
      </c>
      <c r="I9" s="3" t="s">
        <v>48</v>
      </c>
      <c r="J9" s="63">
        <f>B4*B6*A21</f>
        <v>0.2</v>
      </c>
      <c r="K9" s="22">
        <f>C4*C6*B21</f>
        <v>0.05</v>
      </c>
      <c r="L9" s="22">
        <f t="shared" ref="L9:N9" si="10">D4*D6*C21</f>
        <v>0</v>
      </c>
      <c r="M9" s="22">
        <f t="shared" si="10"/>
        <v>0</v>
      </c>
      <c r="N9" s="22">
        <f t="shared" si="10"/>
        <v>0</v>
      </c>
      <c r="O9" s="22">
        <f t="shared" si="4"/>
        <v>0.25</v>
      </c>
      <c r="P9" s="63">
        <f t="shared" si="7"/>
        <v>0.8</v>
      </c>
      <c r="Q9" s="62">
        <f t="shared" si="0"/>
        <v>0.2</v>
      </c>
      <c r="R9" s="62">
        <f t="shared" si="0"/>
        <v>0</v>
      </c>
      <c r="S9" s="62">
        <f t="shared" si="0"/>
        <v>0</v>
      </c>
      <c r="T9" s="62">
        <f t="shared" si="1"/>
        <v>0</v>
      </c>
      <c r="U9" s="57">
        <f t="shared" si="8"/>
        <v>1</v>
      </c>
      <c r="V9" s="26" t="s">
        <v>1</v>
      </c>
      <c r="W9" s="26" t="s">
        <v>1</v>
      </c>
      <c r="X9" s="71" t="s">
        <v>22</v>
      </c>
      <c r="AB9" s="16"/>
      <c r="AC9" s="38"/>
      <c r="AD9" s="39"/>
      <c r="AE9" s="40"/>
      <c r="AF9" s="40"/>
      <c r="AG9" s="40"/>
      <c r="AH9" s="40"/>
    </row>
    <row r="10" spans="1:34" x14ac:dyDescent="0.25">
      <c r="A10" s="45" t="s">
        <v>35</v>
      </c>
      <c r="B10" s="20">
        <f t="shared" si="5"/>
        <v>0</v>
      </c>
      <c r="C10" s="18">
        <f>1/2</f>
        <v>0.5</v>
      </c>
      <c r="D10" s="19">
        <f>1/1</f>
        <v>1</v>
      </c>
      <c r="E10" s="19">
        <f>0/3</f>
        <v>0</v>
      </c>
      <c r="F10" s="19">
        <f t="shared" si="9"/>
        <v>0</v>
      </c>
      <c r="H10" s="5" t="s">
        <v>71</v>
      </c>
      <c r="I10" s="3" t="s">
        <v>49</v>
      </c>
      <c r="J10" s="22">
        <f>B11*B12*B13*A21</f>
        <v>0</v>
      </c>
      <c r="K10" s="22">
        <f>C11*C12*C13*B21</f>
        <v>0</v>
      </c>
      <c r="L10" s="22">
        <f t="shared" ref="L10:N10" si="11">D11*D12*D13*C21</f>
        <v>0</v>
      </c>
      <c r="M10" s="63">
        <f t="shared" si="11"/>
        <v>9.9999999999999992E-2</v>
      </c>
      <c r="N10" s="22">
        <f t="shared" si="11"/>
        <v>0</v>
      </c>
      <c r="O10" s="22">
        <f t="shared" si="4"/>
        <v>9.9999999999999992E-2</v>
      </c>
      <c r="P10" s="62">
        <f t="shared" si="7"/>
        <v>0</v>
      </c>
      <c r="Q10" s="62">
        <f t="shared" si="0"/>
        <v>0</v>
      </c>
      <c r="R10" s="62">
        <f t="shared" si="0"/>
        <v>0</v>
      </c>
      <c r="S10" s="63">
        <f t="shared" si="0"/>
        <v>1</v>
      </c>
      <c r="T10" s="62">
        <f t="shared" si="1"/>
        <v>0</v>
      </c>
      <c r="U10" s="57">
        <f t="shared" si="8"/>
        <v>1</v>
      </c>
      <c r="V10" s="26" t="s">
        <v>4</v>
      </c>
      <c r="W10" s="26" t="s">
        <v>4</v>
      </c>
      <c r="X10" s="71" t="s">
        <v>22</v>
      </c>
      <c r="AB10" s="16"/>
      <c r="AC10" s="41"/>
      <c r="AD10" s="39"/>
      <c r="AE10" s="40"/>
      <c r="AF10" s="40"/>
      <c r="AG10" s="40"/>
      <c r="AH10" s="40"/>
    </row>
    <row r="11" spans="1:34" x14ac:dyDescent="0.25">
      <c r="A11" s="45" t="s">
        <v>36</v>
      </c>
      <c r="B11" s="20">
        <f t="shared" si="5"/>
        <v>0</v>
      </c>
      <c r="C11" s="18">
        <f>0/2</f>
        <v>0</v>
      </c>
      <c r="D11" s="19">
        <f>1/1</f>
        <v>1</v>
      </c>
      <c r="E11" s="19">
        <f>1/3</f>
        <v>0.33333333333333331</v>
      </c>
      <c r="F11" s="19">
        <f t="shared" si="9"/>
        <v>0</v>
      </c>
      <c r="H11" s="3" t="s">
        <v>72</v>
      </c>
      <c r="I11" s="3" t="s">
        <v>50</v>
      </c>
      <c r="J11" s="22">
        <f>B8*B16*A21</f>
        <v>0</v>
      </c>
      <c r="K11" s="22">
        <f>C8*C16*B21</f>
        <v>0.1</v>
      </c>
      <c r="L11" s="22">
        <f t="shared" ref="L11:N11" si="12">D8*D16*C21</f>
        <v>0</v>
      </c>
      <c r="M11" s="22">
        <f t="shared" si="12"/>
        <v>0</v>
      </c>
      <c r="N11" s="63">
        <f t="shared" si="12"/>
        <v>0.2</v>
      </c>
      <c r="O11" s="22">
        <f t="shared" si="4"/>
        <v>0.30000000000000004</v>
      </c>
      <c r="P11" s="62">
        <f t="shared" si="7"/>
        <v>0</v>
      </c>
      <c r="Q11" s="62">
        <f t="shared" si="0"/>
        <v>0.33333333333333331</v>
      </c>
      <c r="R11" s="62">
        <f t="shared" si="0"/>
        <v>0</v>
      </c>
      <c r="S11" s="62">
        <f t="shared" si="0"/>
        <v>0</v>
      </c>
      <c r="T11" s="63">
        <f t="shared" si="1"/>
        <v>0.66666666666666663</v>
      </c>
      <c r="U11" s="57">
        <f t="shared" si="8"/>
        <v>1</v>
      </c>
      <c r="V11" s="26" t="s">
        <v>5</v>
      </c>
      <c r="W11" s="26" t="s">
        <v>5</v>
      </c>
      <c r="X11" s="71" t="s">
        <v>22</v>
      </c>
    </row>
    <row r="12" spans="1:34" x14ac:dyDescent="0.25">
      <c r="A12" s="45" t="s">
        <v>37</v>
      </c>
      <c r="B12" s="17">
        <f t="shared" si="5"/>
        <v>0</v>
      </c>
      <c r="C12" s="18">
        <f>0/2</f>
        <v>0</v>
      </c>
      <c r="D12" s="19">
        <f>0/1</f>
        <v>0</v>
      </c>
      <c r="E12" s="19">
        <f>3/3</f>
        <v>1</v>
      </c>
      <c r="F12" s="19">
        <f t="shared" si="9"/>
        <v>0</v>
      </c>
      <c r="H12" s="5" t="s">
        <v>73</v>
      </c>
      <c r="I12" s="3" t="s">
        <v>51</v>
      </c>
      <c r="J12" s="22">
        <f>B8*B12*B13*A21</f>
        <v>0</v>
      </c>
      <c r="K12" s="22">
        <f>C8*C12*C13*B21</f>
        <v>0</v>
      </c>
      <c r="L12" s="22">
        <f t="shared" ref="L12:N12" si="13">D8*D12*D13*C21</f>
        <v>0</v>
      </c>
      <c r="M12" s="63">
        <f t="shared" si="13"/>
        <v>9.9999999999999992E-2</v>
      </c>
      <c r="N12" s="22">
        <f t="shared" si="13"/>
        <v>0</v>
      </c>
      <c r="O12" s="22">
        <f t="shared" si="4"/>
        <v>9.9999999999999992E-2</v>
      </c>
      <c r="P12" s="62">
        <f t="shared" si="7"/>
        <v>0</v>
      </c>
      <c r="Q12" s="62">
        <f t="shared" si="0"/>
        <v>0</v>
      </c>
      <c r="R12" s="62">
        <f t="shared" si="0"/>
        <v>0</v>
      </c>
      <c r="S12" s="63">
        <f t="shared" si="0"/>
        <v>1</v>
      </c>
      <c r="T12" s="62">
        <f t="shared" si="1"/>
        <v>0</v>
      </c>
      <c r="U12" s="57">
        <f t="shared" si="8"/>
        <v>1</v>
      </c>
      <c r="V12" s="26" t="s">
        <v>4</v>
      </c>
      <c r="W12" s="26" t="s">
        <v>4</v>
      </c>
      <c r="X12" s="71" t="s">
        <v>22</v>
      </c>
    </row>
    <row r="13" spans="1:34" x14ac:dyDescent="0.25">
      <c r="A13" s="45" t="s">
        <v>38</v>
      </c>
      <c r="B13" s="17">
        <f t="shared" si="5"/>
        <v>0</v>
      </c>
      <c r="C13" s="18">
        <f>0/2</f>
        <v>0</v>
      </c>
      <c r="D13" s="19">
        <f>0/1</f>
        <v>0</v>
      </c>
      <c r="E13" s="19">
        <f>3/3</f>
        <v>1</v>
      </c>
      <c r="F13" s="19">
        <f t="shared" si="9"/>
        <v>0</v>
      </c>
      <c r="I13"/>
      <c r="K13" s="16"/>
      <c r="L13" s="41"/>
      <c r="M13" s="39"/>
      <c r="N13" s="40"/>
      <c r="O13" s="40"/>
      <c r="P13" s="40"/>
      <c r="Q13" s="40"/>
    </row>
    <row r="14" spans="1:34" x14ac:dyDescent="0.25">
      <c r="A14" s="45" t="s">
        <v>39</v>
      </c>
      <c r="B14" s="17">
        <f t="shared" si="5"/>
        <v>0</v>
      </c>
      <c r="C14" s="18">
        <f>0/2</f>
        <v>0</v>
      </c>
      <c r="D14" s="19">
        <f>0/1</f>
        <v>0</v>
      </c>
      <c r="E14" s="19">
        <f>1/3</f>
        <v>0.33333333333333331</v>
      </c>
      <c r="F14" s="19">
        <f t="shared" si="9"/>
        <v>0</v>
      </c>
      <c r="I14"/>
      <c r="K14" s="16"/>
      <c r="L14" s="41"/>
      <c r="M14" s="39"/>
      <c r="N14" s="40"/>
      <c r="O14" s="40"/>
      <c r="P14" s="40"/>
      <c r="Q14" s="40"/>
    </row>
    <row r="15" spans="1:34" x14ac:dyDescent="0.25">
      <c r="A15" s="45" t="s">
        <v>40</v>
      </c>
      <c r="B15" s="17">
        <f t="shared" si="5"/>
        <v>0</v>
      </c>
      <c r="C15" s="18">
        <f>0/2</f>
        <v>0</v>
      </c>
      <c r="D15" s="19">
        <f>0/1</f>
        <v>0</v>
      </c>
      <c r="E15" s="19">
        <f>0/3</f>
        <v>0</v>
      </c>
      <c r="F15" s="19">
        <f>1/2</f>
        <v>0.5</v>
      </c>
      <c r="H15" t="s">
        <v>77</v>
      </c>
      <c r="I15"/>
      <c r="K15" s="16"/>
      <c r="L15" s="41"/>
      <c r="M15" s="39"/>
      <c r="N15" s="40"/>
      <c r="O15" s="40"/>
      <c r="P15" s="40"/>
      <c r="Q15" s="40"/>
    </row>
    <row r="16" spans="1:34" x14ac:dyDescent="0.25">
      <c r="A16" s="45" t="s">
        <v>41</v>
      </c>
      <c r="B16" s="17">
        <f t="shared" si="5"/>
        <v>0</v>
      </c>
      <c r="C16" s="18">
        <f>1/2</f>
        <v>0.5</v>
      </c>
      <c r="D16" s="19">
        <f>0/1</f>
        <v>0</v>
      </c>
      <c r="E16" s="19">
        <f>0/3</f>
        <v>0</v>
      </c>
      <c r="F16" s="19">
        <f>2/2</f>
        <v>1</v>
      </c>
      <c r="H16" t="s">
        <v>76</v>
      </c>
      <c r="I16"/>
      <c r="K16" s="16"/>
      <c r="L16" s="41"/>
      <c r="M16" s="39"/>
      <c r="N16" s="40"/>
      <c r="O16" s="40"/>
      <c r="P16" s="40"/>
      <c r="Q16" s="40"/>
      <c r="AB16" s="16"/>
      <c r="AC16" s="38"/>
      <c r="AD16" s="39"/>
      <c r="AE16" s="40"/>
      <c r="AF16" s="40"/>
      <c r="AG16" s="40"/>
      <c r="AH16" s="40"/>
    </row>
    <row r="17" spans="1:34" x14ac:dyDescent="0.25">
      <c r="A17" s="59"/>
      <c r="B17" s="60"/>
      <c r="C17" s="61"/>
      <c r="D17" s="61"/>
      <c r="E17" s="61"/>
      <c r="F17" s="61"/>
      <c r="H17" t="s">
        <v>75</v>
      </c>
      <c r="I17"/>
      <c r="K17" s="16"/>
      <c r="L17" s="41"/>
      <c r="M17" s="39"/>
      <c r="N17" s="40"/>
      <c r="O17" s="40"/>
      <c r="P17" s="40"/>
      <c r="Q17" s="40"/>
      <c r="AB17" s="16"/>
      <c r="AC17" s="38"/>
      <c r="AD17" s="39"/>
      <c r="AE17" s="40"/>
      <c r="AF17" s="40"/>
      <c r="AG17" s="40"/>
      <c r="AH17" s="40"/>
    </row>
    <row r="18" spans="1:34" x14ac:dyDescent="0.25">
      <c r="A18" s="16"/>
      <c r="B18" s="38"/>
      <c r="C18" s="39"/>
      <c r="D18" s="40"/>
      <c r="E18" s="40"/>
      <c r="F18" s="40"/>
      <c r="H18" t="s">
        <v>23</v>
      </c>
      <c r="AB18" s="16"/>
      <c r="AC18" s="38"/>
      <c r="AD18" s="39"/>
      <c r="AE18" s="40"/>
      <c r="AF18" s="40"/>
      <c r="AG18" s="40"/>
      <c r="AH18" s="40"/>
    </row>
    <row r="19" spans="1:34" x14ac:dyDescent="0.25">
      <c r="A19" s="77" t="s">
        <v>15</v>
      </c>
      <c r="B19" s="78"/>
      <c r="C19" s="78"/>
      <c r="D19" s="78"/>
      <c r="E19" s="79"/>
      <c r="F19" s="25"/>
      <c r="I19"/>
      <c r="AB19" s="16"/>
      <c r="AC19" s="38"/>
      <c r="AD19" s="39"/>
      <c r="AE19" s="40"/>
      <c r="AF19" s="40"/>
      <c r="AG19" s="40"/>
      <c r="AH19" s="40"/>
    </row>
    <row r="20" spans="1:34" x14ac:dyDescent="0.25">
      <c r="A20" s="9" t="s">
        <v>1</v>
      </c>
      <c r="B20" s="9" t="s">
        <v>2</v>
      </c>
      <c r="C20" s="9" t="s">
        <v>3</v>
      </c>
      <c r="D20" s="9" t="s">
        <v>4</v>
      </c>
      <c r="E20" s="9" t="s">
        <v>5</v>
      </c>
      <c r="F20" s="30"/>
      <c r="I20"/>
      <c r="AB20" s="16"/>
      <c r="AC20" s="38"/>
      <c r="AD20" s="39"/>
      <c r="AE20" s="40"/>
      <c r="AF20" s="40"/>
      <c r="AG20" s="40"/>
      <c r="AH20" s="40"/>
    </row>
    <row r="21" spans="1:34" x14ac:dyDescent="0.25">
      <c r="A21" s="50">
        <f>2/10</f>
        <v>0.2</v>
      </c>
      <c r="B21" s="50">
        <f>2/10</f>
        <v>0.2</v>
      </c>
      <c r="C21" s="50">
        <f>1/10</f>
        <v>0.1</v>
      </c>
      <c r="D21" s="50">
        <f>3/10</f>
        <v>0.3</v>
      </c>
      <c r="E21" s="50">
        <f>2/10</f>
        <v>0.2</v>
      </c>
      <c r="F21" s="16"/>
      <c r="I21"/>
      <c r="AB21" s="16"/>
      <c r="AC21" s="38"/>
      <c r="AD21" s="39"/>
      <c r="AE21" s="40"/>
      <c r="AF21" s="40"/>
      <c r="AG21" s="40"/>
      <c r="AH21" s="40"/>
    </row>
    <row r="22" spans="1:34" x14ac:dyDescent="0.25">
      <c r="I22"/>
      <c r="M22" s="28"/>
      <c r="N22" s="28"/>
      <c r="O22" s="29"/>
      <c r="P22" s="28"/>
      <c r="Q22" s="28"/>
      <c r="AB22" s="16"/>
      <c r="AC22" s="38"/>
      <c r="AD22" s="39"/>
      <c r="AE22" s="40"/>
      <c r="AF22" s="40"/>
      <c r="AG22" s="40"/>
      <c r="AH22" s="40"/>
    </row>
    <row r="23" spans="1:34" x14ac:dyDescent="0.25">
      <c r="H23" s="25"/>
      <c r="I23" s="27"/>
      <c r="J23" s="28"/>
      <c r="K23" s="28"/>
      <c r="L23" s="28"/>
      <c r="M23" s="28"/>
      <c r="N23" s="28"/>
      <c r="O23" s="29"/>
      <c r="P23" s="30"/>
      <c r="Q23" s="30"/>
      <c r="R23" s="16"/>
    </row>
    <row r="25" spans="1:34" x14ac:dyDescent="0.25">
      <c r="I25"/>
      <c r="K25" s="16"/>
      <c r="L25" s="38"/>
      <c r="M25" s="39"/>
      <c r="N25" s="40"/>
      <c r="O25" s="40"/>
      <c r="P25" s="40"/>
    </row>
    <row r="26" spans="1:34" x14ac:dyDescent="0.25">
      <c r="I26"/>
      <c r="K26" s="16"/>
      <c r="L26" s="38"/>
      <c r="M26" s="39"/>
      <c r="N26" s="40"/>
      <c r="O26" s="40"/>
      <c r="P26" s="40"/>
    </row>
    <row r="27" spans="1:34" x14ac:dyDescent="0.25">
      <c r="I27"/>
      <c r="K27" s="16"/>
      <c r="L27" s="39"/>
      <c r="M27" s="39"/>
      <c r="N27" s="40"/>
      <c r="O27" s="40"/>
      <c r="P27" s="40"/>
    </row>
    <row r="28" spans="1:34" x14ac:dyDescent="0.25">
      <c r="I28"/>
      <c r="K28" s="4"/>
      <c r="L28" s="4"/>
      <c r="M28" s="4"/>
      <c r="N28" s="4"/>
      <c r="O28" s="4"/>
      <c r="P28" s="4"/>
    </row>
    <row r="29" spans="1:34" x14ac:dyDescent="0.25">
      <c r="E29" s="4"/>
      <c r="F29" s="4"/>
      <c r="G29" s="4"/>
      <c r="H29" s="4"/>
      <c r="I29" s="4"/>
      <c r="J29" s="4"/>
      <c r="O29"/>
    </row>
    <row r="30" spans="1:34" x14ac:dyDescent="0.25">
      <c r="E30" s="80"/>
      <c r="F30" s="80"/>
      <c r="G30" s="80"/>
      <c r="H30" s="80"/>
      <c r="I30" s="80"/>
      <c r="J30" s="4"/>
      <c r="O30"/>
    </row>
    <row r="31" spans="1:34" x14ac:dyDescent="0.25">
      <c r="A31" s="25"/>
      <c r="B31" s="25"/>
      <c r="C31" s="25"/>
      <c r="D31" s="25"/>
      <c r="E31" s="33"/>
      <c r="F31" s="33"/>
      <c r="G31" s="33"/>
      <c r="H31" s="33"/>
      <c r="I31" s="33"/>
      <c r="J31" s="4"/>
      <c r="O31"/>
    </row>
    <row r="32" spans="1:34" x14ac:dyDescent="0.25">
      <c r="A32" s="55"/>
      <c r="B32" s="25"/>
      <c r="C32" s="55"/>
      <c r="D32" s="25"/>
      <c r="E32" s="4"/>
      <c r="F32" s="4"/>
      <c r="G32" s="4"/>
      <c r="H32" s="4"/>
      <c r="I32" s="4"/>
      <c r="J32" s="4"/>
      <c r="O32"/>
    </row>
    <row r="33" spans="1:15" x14ac:dyDescent="0.25">
      <c r="A33" s="16"/>
      <c r="B33" s="16"/>
      <c r="C33" s="56"/>
      <c r="D33" s="44"/>
      <c r="I33"/>
      <c r="O33"/>
    </row>
    <row r="34" spans="1:15" x14ac:dyDescent="0.25">
      <c r="A34" s="16"/>
      <c r="B34" s="16"/>
      <c r="C34" s="56"/>
      <c r="D34" s="44"/>
      <c r="I34"/>
      <c r="O34"/>
    </row>
    <row r="35" spans="1:15" x14ac:dyDescent="0.25">
      <c r="A35" s="16"/>
      <c r="B35" s="16"/>
      <c r="C35" s="56"/>
      <c r="D35" s="44"/>
      <c r="I35"/>
      <c r="O35"/>
    </row>
    <row r="36" spans="1:15" x14ac:dyDescent="0.25">
      <c r="A36" s="16"/>
      <c r="B36" s="16"/>
      <c r="C36" s="56"/>
      <c r="D36" s="44"/>
      <c r="I36"/>
      <c r="O36"/>
    </row>
    <row r="37" spans="1:15" x14ac:dyDescent="0.25">
      <c r="A37" s="16"/>
      <c r="B37" s="16"/>
      <c r="C37" s="56"/>
      <c r="D37" s="44"/>
      <c r="I37"/>
      <c r="O37"/>
    </row>
    <row r="38" spans="1:15" x14ac:dyDescent="0.25">
      <c r="A38" s="76"/>
      <c r="B38" s="76"/>
      <c r="C38" s="44"/>
      <c r="D38" s="44"/>
      <c r="I38"/>
      <c r="O38"/>
    </row>
    <row r="39" spans="1:15" x14ac:dyDescent="0.25">
      <c r="I39"/>
      <c r="O39"/>
    </row>
    <row r="40" spans="1:15" x14ac:dyDescent="0.25">
      <c r="I40"/>
      <c r="O40"/>
    </row>
    <row r="41" spans="1:15" x14ac:dyDescent="0.25">
      <c r="I41"/>
      <c r="O41"/>
    </row>
    <row r="42" spans="1:15" x14ac:dyDescent="0.25">
      <c r="I42"/>
      <c r="O42"/>
    </row>
    <row r="43" spans="1:15" x14ac:dyDescent="0.25">
      <c r="I43"/>
      <c r="O43"/>
    </row>
    <row r="44" spans="1:15" x14ac:dyDescent="0.25">
      <c r="I44"/>
      <c r="O44"/>
    </row>
    <row r="45" spans="1:15" x14ac:dyDescent="0.25">
      <c r="I45"/>
      <c r="O45"/>
    </row>
    <row r="46" spans="1:15" x14ac:dyDescent="0.25">
      <c r="I46"/>
      <c r="O46"/>
    </row>
    <row r="47" spans="1:15" x14ac:dyDescent="0.25">
      <c r="I47"/>
      <c r="O47"/>
    </row>
    <row r="48" spans="1:15" x14ac:dyDescent="0.25">
      <c r="I48"/>
      <c r="O48"/>
    </row>
    <row r="49" spans="1:15" x14ac:dyDescent="0.25">
      <c r="I49"/>
      <c r="O49"/>
    </row>
    <row r="52" spans="1:15" x14ac:dyDescent="0.25">
      <c r="A52" s="37"/>
      <c r="B52" s="37"/>
      <c r="C52" s="37"/>
      <c r="D52" s="37"/>
      <c r="E52" s="37"/>
      <c r="F52" s="37"/>
    </row>
    <row r="53" spans="1:15" x14ac:dyDescent="0.25">
      <c r="A53" s="33"/>
      <c r="B53" s="33"/>
      <c r="C53" s="33"/>
      <c r="D53" s="33"/>
      <c r="E53" s="33"/>
      <c r="F53" s="33"/>
    </row>
    <row r="54" spans="1:15" x14ac:dyDescent="0.25">
      <c r="A54" s="35"/>
      <c r="B54" s="4"/>
      <c r="C54" s="4"/>
      <c r="D54" s="4"/>
      <c r="E54" s="4"/>
      <c r="F54" s="4"/>
    </row>
    <row r="55" spans="1:15" x14ac:dyDescent="0.25">
      <c r="A55" s="4"/>
      <c r="B55" s="4"/>
      <c r="C55" s="4"/>
      <c r="D55" s="4"/>
      <c r="E55" s="4"/>
      <c r="F55" s="4"/>
    </row>
    <row r="56" spans="1:15" x14ac:dyDescent="0.25">
      <c r="A56" s="4"/>
      <c r="B56" s="34"/>
      <c r="C56" s="4"/>
      <c r="D56" s="4"/>
      <c r="E56" s="4"/>
      <c r="F56" s="4"/>
    </row>
    <row r="57" spans="1:15" x14ac:dyDescent="0.25">
      <c r="B57" s="32"/>
    </row>
    <row r="58" spans="1:15" x14ac:dyDescent="0.25">
      <c r="B58" s="32"/>
    </row>
    <row r="59" spans="1:15" x14ac:dyDescent="0.25">
      <c r="A59" s="37"/>
      <c r="B59" s="37"/>
      <c r="C59" s="37"/>
      <c r="D59" s="37"/>
      <c r="E59" s="37"/>
      <c r="F59" s="37"/>
    </row>
    <row r="60" spans="1:15" x14ac:dyDescent="0.25">
      <c r="A60" s="33"/>
      <c r="B60" s="33"/>
      <c r="C60" s="33"/>
      <c r="D60" s="33"/>
      <c r="E60" s="33"/>
      <c r="F60" s="33"/>
    </row>
    <row r="61" spans="1:15" x14ac:dyDescent="0.25">
      <c r="A61" s="25"/>
      <c r="B61" s="25"/>
      <c r="C61" s="25"/>
      <c r="D61" s="25"/>
      <c r="E61" s="25"/>
      <c r="F61" s="25"/>
    </row>
    <row r="62" spans="1:15" x14ac:dyDescent="0.25">
      <c r="A62" s="4"/>
      <c r="B62" s="36"/>
      <c r="C62" s="36"/>
      <c r="D62" s="36"/>
      <c r="E62" s="36"/>
      <c r="F62" s="36"/>
    </row>
    <row r="63" spans="1:15" x14ac:dyDescent="0.25">
      <c r="A63" s="16"/>
      <c r="B63" s="34"/>
      <c r="C63" s="34"/>
      <c r="D63" s="34"/>
      <c r="E63" s="34"/>
      <c r="F63" s="34"/>
    </row>
    <row r="64" spans="1:15" x14ac:dyDescent="0.25">
      <c r="A64" s="16"/>
      <c r="B64" s="34"/>
      <c r="C64" s="34"/>
      <c r="D64" s="34"/>
      <c r="E64" s="34"/>
      <c r="F64" s="34"/>
    </row>
    <row r="65" spans="1:6" x14ac:dyDescent="0.25">
      <c r="A65" s="16"/>
      <c r="B65" s="34"/>
      <c r="C65" s="34"/>
      <c r="D65" s="34"/>
      <c r="E65" s="34"/>
      <c r="F65" s="34"/>
    </row>
    <row r="66" spans="1:6" x14ac:dyDescent="0.25">
      <c r="A66" s="16"/>
      <c r="B66" s="34"/>
      <c r="C66" s="34"/>
      <c r="D66" s="34"/>
      <c r="E66" s="34"/>
      <c r="F66" s="34"/>
    </row>
    <row r="67" spans="1:6" x14ac:dyDescent="0.25">
      <c r="A67" s="16"/>
      <c r="B67" s="34"/>
      <c r="C67" s="34"/>
      <c r="D67" s="34"/>
      <c r="E67" s="34"/>
      <c r="F67" s="34"/>
    </row>
    <row r="68" spans="1:6" x14ac:dyDescent="0.25">
      <c r="A68" s="16"/>
      <c r="B68" s="34"/>
      <c r="C68" s="34"/>
      <c r="D68" s="34"/>
      <c r="E68" s="34"/>
      <c r="F68" s="34"/>
    </row>
    <row r="69" spans="1:6" x14ac:dyDescent="0.25">
      <c r="A69" s="16"/>
      <c r="B69" s="34"/>
      <c r="C69" s="34"/>
      <c r="D69" s="34"/>
      <c r="E69" s="34"/>
      <c r="F69" s="34"/>
    </row>
    <row r="70" spans="1:6" x14ac:dyDescent="0.25">
      <c r="A70" s="16"/>
      <c r="B70" s="34"/>
      <c r="C70" s="34"/>
      <c r="D70" s="34"/>
      <c r="E70" s="34"/>
      <c r="F70" s="34"/>
    </row>
    <row r="71" spans="1:6" x14ac:dyDescent="0.25">
      <c r="A71" s="16"/>
      <c r="B71" s="34"/>
      <c r="C71" s="34"/>
      <c r="D71" s="34"/>
      <c r="E71" s="34"/>
      <c r="F71" s="34"/>
    </row>
    <row r="72" spans="1:6" x14ac:dyDescent="0.25">
      <c r="A72" s="16"/>
      <c r="B72" s="34"/>
      <c r="C72" s="34"/>
      <c r="D72" s="34"/>
      <c r="E72" s="34"/>
      <c r="F72" s="34"/>
    </row>
    <row r="73" spans="1:6" x14ac:dyDescent="0.25">
      <c r="A73" s="16"/>
      <c r="B73" s="34"/>
      <c r="C73" s="34"/>
      <c r="D73" s="34"/>
      <c r="E73" s="34"/>
      <c r="F73" s="34"/>
    </row>
    <row r="74" spans="1:6" x14ac:dyDescent="0.25">
      <c r="A74" s="16"/>
      <c r="B74" s="34"/>
      <c r="C74" s="34"/>
      <c r="D74" s="34"/>
      <c r="E74" s="34"/>
      <c r="F74" s="34"/>
    </row>
    <row r="75" spans="1:6" x14ac:dyDescent="0.25">
      <c r="A75" s="16"/>
      <c r="B75" s="34"/>
      <c r="C75" s="34"/>
      <c r="D75" s="34"/>
      <c r="E75" s="34"/>
      <c r="F75" s="34"/>
    </row>
    <row r="76" spans="1:6" x14ac:dyDescent="0.25">
      <c r="A76" s="16"/>
      <c r="B76" s="34"/>
      <c r="C76" s="34"/>
      <c r="D76" s="34"/>
      <c r="E76" s="34"/>
      <c r="F76" s="34"/>
    </row>
    <row r="77" spans="1:6" x14ac:dyDescent="0.25">
      <c r="A77" s="16"/>
      <c r="B77" s="34"/>
      <c r="C77" s="34"/>
      <c r="D77" s="34"/>
      <c r="E77" s="34"/>
      <c r="F77" s="34"/>
    </row>
    <row r="78" spans="1:6" x14ac:dyDescent="0.25">
      <c r="A78" s="16"/>
      <c r="B78" s="34"/>
      <c r="C78" s="34"/>
      <c r="D78" s="34"/>
      <c r="E78" s="34"/>
      <c r="F78" s="34"/>
    </row>
    <row r="79" spans="1:6" x14ac:dyDescent="0.25">
      <c r="A79" s="16"/>
      <c r="B79" s="34"/>
      <c r="C79" s="34"/>
      <c r="D79" s="34"/>
      <c r="E79" s="34"/>
      <c r="F79" s="34"/>
    </row>
    <row r="80" spans="1:6" x14ac:dyDescent="0.25">
      <c r="A80" s="16"/>
      <c r="B80" s="34"/>
      <c r="C80" s="34"/>
      <c r="D80" s="34"/>
      <c r="E80" s="34"/>
      <c r="F80" s="34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  <row r="97" spans="2:2" x14ac:dyDescent="0.25">
      <c r="B97" s="32"/>
    </row>
    <row r="98" spans="2:2" x14ac:dyDescent="0.25">
      <c r="B98" s="32"/>
    </row>
    <row r="99" spans="2:2" x14ac:dyDescent="0.25">
      <c r="B99" s="32"/>
    </row>
    <row r="100" spans="2:2" x14ac:dyDescent="0.25">
      <c r="B100" s="32"/>
    </row>
    <row r="101" spans="2:2" x14ac:dyDescent="0.25">
      <c r="B101" s="32"/>
    </row>
    <row r="102" spans="2:2" x14ac:dyDescent="0.25">
      <c r="B102" s="32"/>
    </row>
    <row r="103" spans="2:2" x14ac:dyDescent="0.25">
      <c r="B103" s="32"/>
    </row>
    <row r="104" spans="2:2" x14ac:dyDescent="0.25">
      <c r="B104" s="32"/>
    </row>
    <row r="105" spans="2:2" x14ac:dyDescent="0.25">
      <c r="B105" s="32"/>
    </row>
    <row r="106" spans="2:2" x14ac:dyDescent="0.25">
      <c r="B106" s="32"/>
    </row>
    <row r="107" spans="2:2" x14ac:dyDescent="0.25">
      <c r="B107" s="32"/>
    </row>
    <row r="108" spans="2:2" x14ac:dyDescent="0.25">
      <c r="B108" s="32"/>
    </row>
    <row r="109" spans="2:2" x14ac:dyDescent="0.25">
      <c r="B109" s="32"/>
    </row>
    <row r="110" spans="2:2" x14ac:dyDescent="0.25">
      <c r="B110" s="32"/>
    </row>
    <row r="111" spans="2:2" x14ac:dyDescent="0.25">
      <c r="B111" s="32"/>
    </row>
    <row r="112" spans="2:2" x14ac:dyDescent="0.25">
      <c r="B112" s="32"/>
    </row>
    <row r="113" spans="2:2" x14ac:dyDescent="0.25">
      <c r="B113" s="32"/>
    </row>
  </sheetData>
  <mergeCells count="7">
    <mergeCell ref="A38:B38"/>
    <mergeCell ref="A19:E19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2"/>
  <sheetViews>
    <sheetView tabSelected="1" topLeftCell="F10" zoomScaleNormal="100" workbookViewId="0">
      <selection activeCell="O28" sqref="O28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15.5703125" customWidth="1"/>
    <col min="4" max="4" width="15.42578125" customWidth="1"/>
    <col min="6" max="6" width="12.5703125" customWidth="1"/>
    <col min="7" max="7" width="36" bestFit="1" customWidth="1"/>
    <col min="8" max="8" width="7" customWidth="1"/>
    <col min="9" max="9" width="14" bestFit="1" customWidth="1"/>
    <col min="10" max="10" width="8.140625" customWidth="1"/>
    <col min="11" max="11" width="13.85546875" customWidth="1"/>
    <col min="12" max="12" width="6.5703125" customWidth="1"/>
    <col min="13" max="13" width="6.7109375" customWidth="1"/>
    <col min="14" max="14" width="5.28515625" customWidth="1"/>
    <col min="15" max="15" width="5.7109375" customWidth="1"/>
    <col min="16" max="16" width="5.140625" customWidth="1"/>
    <col min="17" max="21" width="5.5703125" bestFit="1" customWidth="1"/>
    <col min="22" max="22" width="2.28515625" customWidth="1"/>
    <col min="23" max="23" width="7" customWidth="1"/>
    <col min="24" max="28" width="4.5703125" bestFit="1" customWidth="1"/>
  </cols>
  <sheetData>
    <row r="1" spans="1:28" ht="19.149999999999999" customHeight="1" x14ac:dyDescent="0.25">
      <c r="A1" s="88" t="s">
        <v>16</v>
      </c>
      <c r="B1" s="88"/>
      <c r="C1" s="88"/>
      <c r="D1" s="88"/>
      <c r="E1" s="16"/>
      <c r="F1" s="91" t="s">
        <v>81</v>
      </c>
      <c r="G1" s="92"/>
      <c r="H1" s="92"/>
      <c r="I1" s="92"/>
      <c r="K1" s="16"/>
      <c r="L1" s="16"/>
      <c r="M1" s="4"/>
      <c r="N1" s="4"/>
      <c r="O1" s="4"/>
      <c r="P1" s="4"/>
    </row>
    <row r="2" spans="1:28" ht="29.45" customHeight="1" x14ac:dyDescent="0.25">
      <c r="A2" s="11" t="s">
        <v>7</v>
      </c>
      <c r="B2" s="31" t="s">
        <v>27</v>
      </c>
      <c r="C2" s="6" t="s">
        <v>26</v>
      </c>
      <c r="D2" s="6" t="s">
        <v>14</v>
      </c>
      <c r="F2" s="49" t="s">
        <v>79</v>
      </c>
      <c r="G2" s="12" t="s">
        <v>28</v>
      </c>
      <c r="H2" s="49" t="s">
        <v>80</v>
      </c>
      <c r="I2" s="13" t="s">
        <v>18</v>
      </c>
      <c r="K2" s="4"/>
      <c r="L2" s="4"/>
      <c r="M2" s="4"/>
      <c r="N2" s="4"/>
      <c r="O2" s="4"/>
      <c r="P2" s="4"/>
    </row>
    <row r="3" spans="1:28" x14ac:dyDescent="0.25">
      <c r="A3" s="42">
        <v>1</v>
      </c>
      <c r="B3" s="3" t="s">
        <v>53</v>
      </c>
      <c r="C3" s="3" t="s">
        <v>42</v>
      </c>
      <c r="D3" s="48" t="s">
        <v>1</v>
      </c>
      <c r="F3" s="3" t="s">
        <v>1</v>
      </c>
      <c r="G3" s="3" t="s">
        <v>83</v>
      </c>
      <c r="H3" s="50">
        <f>2/10</f>
        <v>0.2</v>
      </c>
      <c r="I3" s="23">
        <v>2</v>
      </c>
    </row>
    <row r="4" spans="1:28" x14ac:dyDescent="0.25">
      <c r="A4" s="42">
        <v>2</v>
      </c>
      <c r="B4" s="3" t="s">
        <v>54</v>
      </c>
      <c r="C4" s="3" t="s">
        <v>43</v>
      </c>
      <c r="D4" s="51" t="s">
        <v>2</v>
      </c>
      <c r="F4" s="3" t="s">
        <v>2</v>
      </c>
      <c r="G4" s="3" t="s">
        <v>84</v>
      </c>
      <c r="H4" s="50">
        <f>2/10</f>
        <v>0.2</v>
      </c>
      <c r="I4" s="23">
        <v>2</v>
      </c>
    </row>
    <row r="5" spans="1:28" x14ac:dyDescent="0.25">
      <c r="A5" s="42">
        <v>3</v>
      </c>
      <c r="B5" s="3" t="s">
        <v>55</v>
      </c>
      <c r="C5" s="3" t="s">
        <v>44</v>
      </c>
      <c r="D5" s="53" t="s">
        <v>3</v>
      </c>
      <c r="F5" s="3" t="s">
        <v>3</v>
      </c>
      <c r="G5" s="3" t="s">
        <v>85</v>
      </c>
      <c r="H5" s="50">
        <f>1/10</f>
        <v>0.1</v>
      </c>
      <c r="I5" s="23">
        <v>1</v>
      </c>
    </row>
    <row r="6" spans="1:28" ht="15.75" x14ac:dyDescent="0.25">
      <c r="A6" s="42">
        <v>4</v>
      </c>
      <c r="B6" s="3" t="s">
        <v>56</v>
      </c>
      <c r="C6" s="3" t="s">
        <v>45</v>
      </c>
      <c r="D6" s="52" t="s">
        <v>4</v>
      </c>
      <c r="F6" s="3" t="s">
        <v>4</v>
      </c>
      <c r="G6" s="72" t="s">
        <v>86</v>
      </c>
      <c r="H6" s="50">
        <f>3/10</f>
        <v>0.3</v>
      </c>
      <c r="I6" s="23">
        <v>3</v>
      </c>
    </row>
    <row r="7" spans="1:28" ht="15.75" x14ac:dyDescent="0.25">
      <c r="A7" s="42">
        <v>5</v>
      </c>
      <c r="B7" s="3" t="s">
        <v>57</v>
      </c>
      <c r="C7" s="3" t="s">
        <v>46</v>
      </c>
      <c r="D7" s="47" t="s">
        <v>5</v>
      </c>
      <c r="F7" s="3" t="s">
        <v>5</v>
      </c>
      <c r="G7" s="72" t="s">
        <v>87</v>
      </c>
      <c r="H7" s="50">
        <f>2/10</f>
        <v>0.2</v>
      </c>
      <c r="I7" s="23">
        <v>2</v>
      </c>
    </row>
    <row r="8" spans="1:28" x14ac:dyDescent="0.25">
      <c r="A8" s="42">
        <v>6</v>
      </c>
      <c r="B8" s="3" t="s">
        <v>58</v>
      </c>
      <c r="C8" s="3" t="s">
        <v>47</v>
      </c>
      <c r="D8" s="51" t="s">
        <v>2</v>
      </c>
      <c r="F8" s="89" t="s">
        <v>19</v>
      </c>
      <c r="G8" s="89"/>
      <c r="H8" s="46">
        <f>SUM(H3:H7)</f>
        <v>1</v>
      </c>
      <c r="I8" s="23">
        <f>SUM(I3:I7)</f>
        <v>10</v>
      </c>
    </row>
    <row r="9" spans="1:28" x14ac:dyDescent="0.25">
      <c r="A9" s="42">
        <v>7</v>
      </c>
      <c r="B9" s="3" t="s">
        <v>59</v>
      </c>
      <c r="C9" s="3" t="s">
        <v>48</v>
      </c>
      <c r="D9" s="48" t="s">
        <v>1</v>
      </c>
    </row>
    <row r="10" spans="1:28" x14ac:dyDescent="0.25">
      <c r="A10" s="42">
        <v>8</v>
      </c>
      <c r="B10" s="3" t="s">
        <v>60</v>
      </c>
      <c r="C10" s="3" t="s">
        <v>49</v>
      </c>
      <c r="D10" s="52" t="s">
        <v>4</v>
      </c>
      <c r="F10" s="90" t="s">
        <v>63</v>
      </c>
      <c r="G10" s="90"/>
      <c r="I10" s="83" t="s">
        <v>82</v>
      </c>
      <c r="J10" s="84"/>
      <c r="K10" s="84"/>
      <c r="L10" s="84"/>
      <c r="M10" s="84"/>
      <c r="N10" s="84"/>
      <c r="P10" s="100" t="s">
        <v>102</v>
      </c>
      <c r="Q10" s="101"/>
      <c r="R10" s="101"/>
      <c r="S10" s="101"/>
      <c r="T10" s="101"/>
      <c r="U10" s="101"/>
      <c r="V10" s="102"/>
      <c r="W10" s="100" t="s">
        <v>103</v>
      </c>
      <c r="X10" s="101"/>
      <c r="Y10" s="101"/>
      <c r="Z10" s="101"/>
      <c r="AA10" s="101"/>
      <c r="AB10" s="101"/>
    </row>
    <row r="11" spans="1:28" x14ac:dyDescent="0.25">
      <c r="A11" s="42">
        <v>9</v>
      </c>
      <c r="B11" s="3" t="s">
        <v>61</v>
      </c>
      <c r="C11" s="3" t="s">
        <v>50</v>
      </c>
      <c r="D11" s="47" t="s">
        <v>5</v>
      </c>
      <c r="F11" s="11" t="s">
        <v>24</v>
      </c>
      <c r="G11" s="31" t="s">
        <v>25</v>
      </c>
      <c r="I11" s="85" t="s">
        <v>78</v>
      </c>
      <c r="J11" s="87" t="s">
        <v>52</v>
      </c>
      <c r="K11" s="87"/>
      <c r="L11" s="87"/>
      <c r="M11" s="87"/>
      <c r="N11" s="87"/>
      <c r="P11" s="94" t="s">
        <v>78</v>
      </c>
      <c r="Q11" s="95" t="s">
        <v>52</v>
      </c>
      <c r="R11" s="95"/>
      <c r="S11" s="95"/>
      <c r="T11" s="95"/>
      <c r="U11" s="95"/>
      <c r="V11" s="93"/>
      <c r="W11" s="94" t="s">
        <v>78</v>
      </c>
      <c r="X11" s="95" t="s">
        <v>52</v>
      </c>
      <c r="Y11" s="95"/>
      <c r="Z11" s="95"/>
      <c r="AA11" s="95"/>
      <c r="AB11" s="95"/>
    </row>
    <row r="12" spans="1:28" ht="30" x14ac:dyDescent="0.25">
      <c r="A12" s="64">
        <v>10</v>
      </c>
      <c r="B12" s="65" t="s">
        <v>62</v>
      </c>
      <c r="C12" s="65" t="s">
        <v>51</v>
      </c>
      <c r="D12" s="66" t="s">
        <v>4</v>
      </c>
      <c r="F12" s="3" t="s">
        <v>29</v>
      </c>
      <c r="G12" s="10" t="s">
        <v>88</v>
      </c>
      <c r="I12" s="86"/>
      <c r="J12" s="24" t="s">
        <v>1</v>
      </c>
      <c r="K12" s="69" t="s">
        <v>2</v>
      </c>
      <c r="L12" s="31" t="s">
        <v>3</v>
      </c>
      <c r="M12" s="31" t="s">
        <v>4</v>
      </c>
      <c r="N12" s="31" t="s">
        <v>5</v>
      </c>
      <c r="P12" s="96"/>
      <c r="Q12" s="97" t="s">
        <v>1</v>
      </c>
      <c r="R12" s="98" t="s">
        <v>2</v>
      </c>
      <c r="S12" s="98" t="s">
        <v>3</v>
      </c>
      <c r="T12" s="98" t="s">
        <v>4</v>
      </c>
      <c r="U12" s="98" t="s">
        <v>5</v>
      </c>
      <c r="V12" s="93"/>
      <c r="W12" s="96"/>
      <c r="X12" s="97" t="s">
        <v>1</v>
      </c>
      <c r="Y12" s="98" t="s">
        <v>2</v>
      </c>
      <c r="Z12" s="98" t="s">
        <v>3</v>
      </c>
      <c r="AA12" s="98" t="s">
        <v>4</v>
      </c>
      <c r="AB12" s="98" t="s">
        <v>5</v>
      </c>
    </row>
    <row r="13" spans="1:28" ht="15.75" x14ac:dyDescent="0.25">
      <c r="A13" s="67"/>
      <c r="B13" s="68"/>
      <c r="C13" s="68"/>
      <c r="D13" s="68"/>
      <c r="F13" s="3" t="s">
        <v>30</v>
      </c>
      <c r="G13" s="74" t="s">
        <v>93</v>
      </c>
      <c r="I13" s="54" t="s">
        <v>29</v>
      </c>
      <c r="J13" s="17">
        <f>2/2</f>
        <v>1</v>
      </c>
      <c r="K13" s="18">
        <f>1/2</f>
        <v>0.5</v>
      </c>
      <c r="L13" s="19">
        <f>1/1</f>
        <v>1</v>
      </c>
      <c r="M13" s="19">
        <f>1/3</f>
        <v>0.33333333333333331</v>
      </c>
      <c r="N13" s="19">
        <f>0/2</f>
        <v>0</v>
      </c>
      <c r="P13" s="99" t="s">
        <v>29</v>
      </c>
      <c r="Q13" s="104">
        <f>MAX(J13,0.05)-0.05/1-0.05</f>
        <v>0.89999999999999991</v>
      </c>
      <c r="R13" s="104">
        <f>MAX(K13,0.05)-0.05/1-0.05</f>
        <v>0.4</v>
      </c>
      <c r="S13" s="104">
        <f t="shared" ref="S13:U13" si="0">MAX(L13,0.05)-0.05/1-0.05</f>
        <v>0.89999999999999991</v>
      </c>
      <c r="T13" s="104">
        <f t="shared" si="0"/>
        <v>0.23333333333333334</v>
      </c>
      <c r="U13" s="104">
        <f t="shared" si="0"/>
        <v>-0.05</v>
      </c>
      <c r="V13" s="93"/>
      <c r="W13" s="99" t="s">
        <v>29</v>
      </c>
      <c r="X13" s="104">
        <f>(MIN(J13,0.03)-0.03)/(-0.03)</f>
        <v>0</v>
      </c>
      <c r="Y13" s="104">
        <f t="shared" ref="Y13:AB25" si="1">(MIN(K13,0.03)-0.03)/(-0.03)</f>
        <v>0</v>
      </c>
      <c r="Z13" s="104">
        <f t="shared" si="1"/>
        <v>0</v>
      </c>
      <c r="AA13" s="104">
        <f t="shared" si="1"/>
        <v>0</v>
      </c>
      <c r="AB13" s="104">
        <f t="shared" si="1"/>
        <v>1</v>
      </c>
    </row>
    <row r="14" spans="1:28" ht="30" x14ac:dyDescent="0.25">
      <c r="A14" s="67"/>
      <c r="B14" s="68"/>
      <c r="C14" s="68"/>
      <c r="D14" s="68"/>
      <c r="F14" s="3" t="s">
        <v>31</v>
      </c>
      <c r="G14" s="10" t="s">
        <v>89</v>
      </c>
      <c r="I14" s="54" t="s">
        <v>30</v>
      </c>
      <c r="J14" s="17">
        <f>1/2</f>
        <v>0.5</v>
      </c>
      <c r="K14" s="18">
        <f>0/2</f>
        <v>0</v>
      </c>
      <c r="L14" s="19">
        <f>0/1</f>
        <v>0</v>
      </c>
      <c r="M14" s="19">
        <f>0/3</f>
        <v>0</v>
      </c>
      <c r="N14" s="19">
        <f>0/2</f>
        <v>0</v>
      </c>
      <c r="P14" s="99" t="s">
        <v>30</v>
      </c>
      <c r="Q14" s="104">
        <f t="shared" ref="Q14:Q25" si="2">MAX(J14,0.05)-0.05/1-0.05</f>
        <v>0.4</v>
      </c>
      <c r="R14" s="104">
        <f t="shared" ref="R14:R25" si="3">MAX(K14,0.05)-0.05/1-0.05</f>
        <v>-0.05</v>
      </c>
      <c r="S14" s="104">
        <f t="shared" ref="S14:S25" si="4">MAX(L14,0.05)-0.05/1-0.05</f>
        <v>-0.05</v>
      </c>
      <c r="T14" s="104">
        <f t="shared" ref="T14:T25" si="5">MAX(M14,0.05)-0.05/1-0.05</f>
        <v>-0.05</v>
      </c>
      <c r="U14" s="104">
        <f t="shared" ref="U14:U25" si="6">MAX(N14,0.05)-0.05/1-0.05</f>
        <v>-0.05</v>
      </c>
      <c r="V14" s="93"/>
      <c r="W14" s="99" t="s">
        <v>30</v>
      </c>
      <c r="X14" s="104">
        <f t="shared" ref="X14:X25" si="7">(MIN(J14,0.03)-0.03)/(-0.03)</f>
        <v>0</v>
      </c>
      <c r="Y14" s="104">
        <f t="shared" si="1"/>
        <v>1</v>
      </c>
      <c r="Z14" s="104">
        <f t="shared" si="1"/>
        <v>1</v>
      </c>
      <c r="AA14" s="104">
        <f t="shared" si="1"/>
        <v>1</v>
      </c>
      <c r="AB14" s="104">
        <f t="shared" si="1"/>
        <v>1</v>
      </c>
    </row>
    <row r="15" spans="1:28" ht="15.75" x14ac:dyDescent="0.25">
      <c r="A15" s="67"/>
      <c r="B15" s="68"/>
      <c r="C15" s="68"/>
      <c r="D15" s="68"/>
      <c r="F15" s="3" t="s">
        <v>32</v>
      </c>
      <c r="G15" s="75" t="s">
        <v>92</v>
      </c>
      <c r="I15" s="54" t="s">
        <v>31</v>
      </c>
      <c r="J15" s="20">
        <f>2/2</f>
        <v>1</v>
      </c>
      <c r="K15" s="18">
        <f>1/2</f>
        <v>0.5</v>
      </c>
      <c r="L15" s="19">
        <f>0/1</f>
        <v>0</v>
      </c>
      <c r="M15" s="19">
        <f>0/3</f>
        <v>0</v>
      </c>
      <c r="N15" s="19">
        <f>0/2</f>
        <v>0</v>
      </c>
      <c r="P15" s="99" t="s">
        <v>31</v>
      </c>
      <c r="Q15" s="104">
        <f t="shared" si="2"/>
        <v>0.89999999999999991</v>
      </c>
      <c r="R15" s="104">
        <f t="shared" si="3"/>
        <v>0.4</v>
      </c>
      <c r="S15" s="104">
        <f t="shared" si="4"/>
        <v>-0.05</v>
      </c>
      <c r="T15" s="104">
        <f t="shared" si="5"/>
        <v>-0.05</v>
      </c>
      <c r="U15" s="104">
        <f t="shared" si="6"/>
        <v>-0.05</v>
      </c>
      <c r="V15" s="93"/>
      <c r="W15" s="99" t="s">
        <v>31</v>
      </c>
      <c r="X15" s="104">
        <f t="shared" si="7"/>
        <v>0</v>
      </c>
      <c r="Y15" s="104">
        <f t="shared" si="1"/>
        <v>0</v>
      </c>
      <c r="Z15" s="104">
        <f t="shared" si="1"/>
        <v>1</v>
      </c>
      <c r="AA15" s="104">
        <f t="shared" si="1"/>
        <v>1</v>
      </c>
      <c r="AB15" s="104">
        <f t="shared" si="1"/>
        <v>1</v>
      </c>
    </row>
    <row r="16" spans="1:28" x14ac:dyDescent="0.25">
      <c r="A16" s="67"/>
      <c r="B16" s="68"/>
      <c r="C16" s="68"/>
      <c r="D16" s="68"/>
      <c r="F16" s="3" t="s">
        <v>33</v>
      </c>
      <c r="G16" s="43" t="s">
        <v>91</v>
      </c>
      <c r="I16" s="54" t="s">
        <v>32</v>
      </c>
      <c r="J16" s="20">
        <f>1/2</f>
        <v>0.5</v>
      </c>
      <c r="K16" s="18">
        <f>0/2</f>
        <v>0</v>
      </c>
      <c r="L16" s="19">
        <f>0/1</f>
        <v>0</v>
      </c>
      <c r="M16" s="19">
        <f>0/3</f>
        <v>0</v>
      </c>
      <c r="N16" s="19">
        <f>0/2</f>
        <v>0</v>
      </c>
      <c r="P16" s="99" t="s">
        <v>32</v>
      </c>
      <c r="Q16" s="104">
        <f t="shared" si="2"/>
        <v>0.4</v>
      </c>
      <c r="R16" s="104">
        <f t="shared" si="3"/>
        <v>-0.05</v>
      </c>
      <c r="S16" s="104">
        <f t="shared" si="4"/>
        <v>-0.05</v>
      </c>
      <c r="T16" s="104">
        <f t="shared" si="5"/>
        <v>-0.05</v>
      </c>
      <c r="U16" s="104">
        <f t="shared" si="6"/>
        <v>-0.05</v>
      </c>
      <c r="V16" s="93"/>
      <c r="W16" s="99" t="s">
        <v>32</v>
      </c>
      <c r="X16" s="104">
        <f t="shared" si="7"/>
        <v>0</v>
      </c>
      <c r="Y16" s="104">
        <f t="shared" si="1"/>
        <v>1</v>
      </c>
      <c r="Z16" s="104">
        <f t="shared" si="1"/>
        <v>1</v>
      </c>
      <c r="AA16" s="104">
        <f t="shared" si="1"/>
        <v>1</v>
      </c>
      <c r="AB16" s="104">
        <f t="shared" si="1"/>
        <v>1</v>
      </c>
    </row>
    <row r="17" spans="1:28" ht="15.75" x14ac:dyDescent="0.25">
      <c r="A17" s="67"/>
      <c r="B17" s="68"/>
      <c r="C17" s="68"/>
      <c r="D17" s="68"/>
      <c r="F17" s="3" t="s">
        <v>34</v>
      </c>
      <c r="G17" s="43" t="s">
        <v>94</v>
      </c>
      <c r="H17" s="73" t="s">
        <v>90</v>
      </c>
      <c r="I17" s="54" t="s">
        <v>33</v>
      </c>
      <c r="J17" s="20">
        <f t="shared" ref="J17:J25" si="8">0/2</f>
        <v>0</v>
      </c>
      <c r="K17" s="18">
        <f>2/2</f>
        <v>1</v>
      </c>
      <c r="L17" s="19">
        <f>1/1</f>
        <v>1</v>
      </c>
      <c r="M17" s="19">
        <f>1/3</f>
        <v>0.33333333333333331</v>
      </c>
      <c r="N17" s="19">
        <f>2/2</f>
        <v>1</v>
      </c>
      <c r="P17" s="99" t="s">
        <v>33</v>
      </c>
      <c r="Q17" s="103">
        <f t="shared" si="2"/>
        <v>-0.05</v>
      </c>
      <c r="R17" s="104">
        <f t="shared" si="3"/>
        <v>0.89999999999999991</v>
      </c>
      <c r="S17" s="104">
        <f t="shared" si="4"/>
        <v>0.89999999999999991</v>
      </c>
      <c r="T17" s="104">
        <f t="shared" si="5"/>
        <v>0.23333333333333334</v>
      </c>
      <c r="U17" s="104">
        <f t="shared" si="6"/>
        <v>0.89999999999999991</v>
      </c>
      <c r="V17" s="93"/>
      <c r="W17" s="99" t="s">
        <v>33</v>
      </c>
      <c r="X17" s="104">
        <f t="shared" si="7"/>
        <v>1</v>
      </c>
      <c r="Y17" s="104">
        <f t="shared" si="1"/>
        <v>0</v>
      </c>
      <c r="Z17" s="104">
        <f t="shared" si="1"/>
        <v>0</v>
      </c>
      <c r="AA17" s="104">
        <f t="shared" si="1"/>
        <v>0</v>
      </c>
      <c r="AB17" s="104">
        <f t="shared" si="1"/>
        <v>0</v>
      </c>
    </row>
    <row r="18" spans="1:28" x14ac:dyDescent="0.25">
      <c r="A18" s="44"/>
      <c r="B18" s="16"/>
      <c r="C18" s="16"/>
      <c r="D18" s="16"/>
      <c r="F18" s="3" t="s">
        <v>35</v>
      </c>
      <c r="G18" s="43" t="s">
        <v>95</v>
      </c>
      <c r="I18" s="54" t="s">
        <v>34</v>
      </c>
      <c r="J18" s="20">
        <f t="shared" si="8"/>
        <v>0</v>
      </c>
      <c r="K18" s="18">
        <f>1/2</f>
        <v>0.5</v>
      </c>
      <c r="L18" s="19">
        <f>0/1</f>
        <v>0</v>
      </c>
      <c r="M18" s="19">
        <f>0/3</f>
        <v>0</v>
      </c>
      <c r="N18" s="19">
        <f t="shared" ref="N18:N23" si="9">0/2</f>
        <v>0</v>
      </c>
      <c r="P18" s="99" t="s">
        <v>34</v>
      </c>
      <c r="Q18" s="104">
        <f t="shared" si="2"/>
        <v>-0.05</v>
      </c>
      <c r="R18" s="104">
        <f t="shared" si="3"/>
        <v>0.4</v>
      </c>
      <c r="S18" s="104">
        <f t="shared" si="4"/>
        <v>-0.05</v>
      </c>
      <c r="T18" s="104">
        <f t="shared" si="5"/>
        <v>-0.05</v>
      </c>
      <c r="U18" s="104">
        <f t="shared" si="6"/>
        <v>-0.05</v>
      </c>
      <c r="V18" s="93"/>
      <c r="W18" s="99" t="s">
        <v>34</v>
      </c>
      <c r="X18" s="104">
        <f t="shared" si="7"/>
        <v>1</v>
      </c>
      <c r="Y18" s="104">
        <f t="shared" si="1"/>
        <v>0</v>
      </c>
      <c r="Z18" s="104">
        <f t="shared" si="1"/>
        <v>1</v>
      </c>
      <c r="AA18" s="104">
        <f t="shared" si="1"/>
        <v>1</v>
      </c>
      <c r="AB18" s="104">
        <f t="shared" si="1"/>
        <v>1</v>
      </c>
    </row>
    <row r="19" spans="1:28" x14ac:dyDescent="0.25">
      <c r="A19" s="44"/>
      <c r="B19" s="16"/>
      <c r="C19" s="16"/>
      <c r="D19" s="16"/>
      <c r="F19" s="3" t="s">
        <v>36</v>
      </c>
      <c r="G19" s="43" t="s">
        <v>96</v>
      </c>
      <c r="I19" s="54" t="s">
        <v>35</v>
      </c>
      <c r="J19" s="20">
        <f t="shared" si="8"/>
        <v>0</v>
      </c>
      <c r="K19" s="18">
        <f>1/2</f>
        <v>0.5</v>
      </c>
      <c r="L19" s="19">
        <f>1/1</f>
        <v>1</v>
      </c>
      <c r="M19" s="19">
        <f>0/3</f>
        <v>0</v>
      </c>
      <c r="N19" s="19">
        <f t="shared" si="9"/>
        <v>0</v>
      </c>
      <c r="P19" s="99" t="s">
        <v>35</v>
      </c>
      <c r="Q19" s="104">
        <f t="shared" si="2"/>
        <v>-0.05</v>
      </c>
      <c r="R19" s="104">
        <f t="shared" si="3"/>
        <v>0.4</v>
      </c>
      <c r="S19" s="104">
        <f t="shared" si="4"/>
        <v>0.89999999999999991</v>
      </c>
      <c r="T19" s="104">
        <f t="shared" si="5"/>
        <v>-0.05</v>
      </c>
      <c r="U19" s="104">
        <f t="shared" si="6"/>
        <v>-0.05</v>
      </c>
      <c r="V19" s="93"/>
      <c r="W19" s="99" t="s">
        <v>35</v>
      </c>
      <c r="X19" s="104">
        <f t="shared" si="7"/>
        <v>1</v>
      </c>
      <c r="Y19" s="104">
        <f t="shared" si="1"/>
        <v>0</v>
      </c>
      <c r="Z19" s="104">
        <f t="shared" si="1"/>
        <v>0</v>
      </c>
      <c r="AA19" s="104">
        <f t="shared" si="1"/>
        <v>1</v>
      </c>
      <c r="AB19" s="104">
        <f t="shared" si="1"/>
        <v>1</v>
      </c>
    </row>
    <row r="20" spans="1:28" ht="30" x14ac:dyDescent="0.25">
      <c r="A20" s="44"/>
      <c r="B20" s="16"/>
      <c r="C20" s="16"/>
      <c r="D20" s="16"/>
      <c r="F20" s="3" t="s">
        <v>37</v>
      </c>
      <c r="G20" s="43" t="s">
        <v>97</v>
      </c>
      <c r="I20" s="54" t="s">
        <v>36</v>
      </c>
      <c r="J20" s="20">
        <f t="shared" si="8"/>
        <v>0</v>
      </c>
      <c r="K20" s="18">
        <f>0/2</f>
        <v>0</v>
      </c>
      <c r="L20" s="19">
        <f>1/1</f>
        <v>1</v>
      </c>
      <c r="M20" s="19">
        <f>1/3</f>
        <v>0.33333333333333331</v>
      </c>
      <c r="N20" s="19">
        <f t="shared" si="9"/>
        <v>0</v>
      </c>
      <c r="O20" s="40"/>
      <c r="P20" s="99" t="s">
        <v>36</v>
      </c>
      <c r="Q20" s="104">
        <f t="shared" si="2"/>
        <v>-0.05</v>
      </c>
      <c r="R20" s="104">
        <f t="shared" si="3"/>
        <v>-0.05</v>
      </c>
      <c r="S20" s="104">
        <f t="shared" si="4"/>
        <v>0.89999999999999991</v>
      </c>
      <c r="T20" s="104">
        <f t="shared" si="5"/>
        <v>0.23333333333333334</v>
      </c>
      <c r="U20" s="104">
        <f t="shared" si="6"/>
        <v>-0.05</v>
      </c>
      <c r="V20" s="93"/>
      <c r="W20" s="99" t="s">
        <v>36</v>
      </c>
      <c r="X20" s="104">
        <f t="shared" si="7"/>
        <v>1</v>
      </c>
      <c r="Y20" s="104">
        <f t="shared" si="1"/>
        <v>1</v>
      </c>
      <c r="Z20" s="104">
        <f t="shared" si="1"/>
        <v>0</v>
      </c>
      <c r="AA20" s="104">
        <f t="shared" si="1"/>
        <v>0</v>
      </c>
      <c r="AB20" s="104">
        <f t="shared" si="1"/>
        <v>1</v>
      </c>
    </row>
    <row r="21" spans="1:28" x14ac:dyDescent="0.25">
      <c r="A21" s="44"/>
      <c r="B21" s="16"/>
      <c r="C21" s="16"/>
      <c r="D21" s="16"/>
      <c r="F21" s="3" t="s">
        <v>38</v>
      </c>
      <c r="G21" s="10" t="s">
        <v>99</v>
      </c>
      <c r="I21" s="54" t="s">
        <v>37</v>
      </c>
      <c r="J21" s="17">
        <f t="shared" si="8"/>
        <v>0</v>
      </c>
      <c r="K21" s="18">
        <f>0/2</f>
        <v>0</v>
      </c>
      <c r="L21" s="19">
        <f>0/1</f>
        <v>0</v>
      </c>
      <c r="M21" s="19">
        <f>3/3</f>
        <v>1</v>
      </c>
      <c r="N21" s="19">
        <f t="shared" si="9"/>
        <v>0</v>
      </c>
      <c r="O21" s="40"/>
      <c r="P21" s="99" t="s">
        <v>37</v>
      </c>
      <c r="Q21" s="104">
        <f t="shared" si="2"/>
        <v>-0.05</v>
      </c>
      <c r="R21" s="104">
        <f t="shared" si="3"/>
        <v>-0.05</v>
      </c>
      <c r="S21" s="104">
        <f t="shared" si="4"/>
        <v>-0.05</v>
      </c>
      <c r="T21" s="104">
        <f t="shared" si="5"/>
        <v>0.89999999999999991</v>
      </c>
      <c r="U21" s="104">
        <f t="shared" si="6"/>
        <v>-0.05</v>
      </c>
      <c r="V21" s="93"/>
      <c r="W21" s="99" t="s">
        <v>37</v>
      </c>
      <c r="X21" s="104">
        <f t="shared" si="7"/>
        <v>1</v>
      </c>
      <c r="Y21" s="104">
        <f t="shared" si="1"/>
        <v>1</v>
      </c>
      <c r="Z21" s="104">
        <f t="shared" si="1"/>
        <v>1</v>
      </c>
      <c r="AA21" s="104">
        <f t="shared" si="1"/>
        <v>0</v>
      </c>
      <c r="AB21" s="104">
        <f t="shared" si="1"/>
        <v>1</v>
      </c>
    </row>
    <row r="22" spans="1:28" x14ac:dyDescent="0.25">
      <c r="A22" s="44"/>
      <c r="B22" s="16"/>
      <c r="C22" s="16"/>
      <c r="D22" s="16"/>
      <c r="F22" s="3" t="s">
        <v>39</v>
      </c>
      <c r="G22" s="10" t="s">
        <v>98</v>
      </c>
      <c r="I22" s="54" t="s">
        <v>38</v>
      </c>
      <c r="J22" s="17">
        <f t="shared" si="8"/>
        <v>0</v>
      </c>
      <c r="K22" s="18">
        <f>0/2</f>
        <v>0</v>
      </c>
      <c r="L22" s="19">
        <f>0/1</f>
        <v>0</v>
      </c>
      <c r="M22" s="19">
        <f>3/3</f>
        <v>1</v>
      </c>
      <c r="N22" s="19">
        <f t="shared" si="9"/>
        <v>0</v>
      </c>
      <c r="O22" s="40"/>
      <c r="P22" s="99" t="s">
        <v>38</v>
      </c>
      <c r="Q22" s="104">
        <f t="shared" si="2"/>
        <v>-0.05</v>
      </c>
      <c r="R22" s="104">
        <f t="shared" si="3"/>
        <v>-0.05</v>
      </c>
      <c r="S22" s="104">
        <f t="shared" si="4"/>
        <v>-0.05</v>
      </c>
      <c r="T22" s="104">
        <f t="shared" si="5"/>
        <v>0.89999999999999991</v>
      </c>
      <c r="U22" s="104">
        <f t="shared" si="6"/>
        <v>-0.05</v>
      </c>
      <c r="V22" s="93"/>
      <c r="W22" s="99" t="s">
        <v>38</v>
      </c>
      <c r="X22" s="104">
        <f t="shared" si="7"/>
        <v>1</v>
      </c>
      <c r="Y22" s="104">
        <f t="shared" si="1"/>
        <v>1</v>
      </c>
      <c r="Z22" s="104">
        <f t="shared" si="1"/>
        <v>1</v>
      </c>
      <c r="AA22" s="104">
        <f t="shared" si="1"/>
        <v>0</v>
      </c>
      <c r="AB22" s="104">
        <f t="shared" si="1"/>
        <v>1</v>
      </c>
    </row>
    <row r="23" spans="1:28" x14ac:dyDescent="0.25">
      <c r="A23" s="44"/>
      <c r="B23" s="16"/>
      <c r="C23" s="16"/>
      <c r="D23" s="16"/>
      <c r="F23" s="3" t="s">
        <v>40</v>
      </c>
      <c r="G23" s="10" t="s">
        <v>100</v>
      </c>
      <c r="I23" s="54" t="s">
        <v>39</v>
      </c>
      <c r="J23" s="17">
        <f t="shared" si="8"/>
        <v>0</v>
      </c>
      <c r="K23" s="18">
        <f>0/2</f>
        <v>0</v>
      </c>
      <c r="L23" s="19">
        <f>0/1</f>
        <v>0</v>
      </c>
      <c r="M23" s="19">
        <f>1/3</f>
        <v>0.33333333333333331</v>
      </c>
      <c r="N23" s="19">
        <f t="shared" si="9"/>
        <v>0</v>
      </c>
      <c r="O23" s="40"/>
      <c r="P23" s="99" t="s">
        <v>39</v>
      </c>
      <c r="Q23" s="104">
        <f t="shared" si="2"/>
        <v>-0.05</v>
      </c>
      <c r="R23" s="104">
        <f t="shared" si="3"/>
        <v>-0.05</v>
      </c>
      <c r="S23" s="104">
        <f t="shared" si="4"/>
        <v>-0.05</v>
      </c>
      <c r="T23" s="104">
        <f t="shared" si="5"/>
        <v>0.23333333333333334</v>
      </c>
      <c r="U23" s="104">
        <f t="shared" si="6"/>
        <v>-0.05</v>
      </c>
      <c r="V23" s="93"/>
      <c r="W23" s="99" t="s">
        <v>39</v>
      </c>
      <c r="X23" s="104">
        <f t="shared" si="7"/>
        <v>1</v>
      </c>
      <c r="Y23" s="104">
        <f t="shared" si="1"/>
        <v>1</v>
      </c>
      <c r="Z23" s="104">
        <f t="shared" si="1"/>
        <v>1</v>
      </c>
      <c r="AA23" s="104">
        <f t="shared" si="1"/>
        <v>0</v>
      </c>
      <c r="AB23" s="104">
        <f t="shared" si="1"/>
        <v>1</v>
      </c>
    </row>
    <row r="24" spans="1:28" ht="30" x14ac:dyDescent="0.25">
      <c r="A24" s="44"/>
      <c r="B24" s="16"/>
      <c r="C24" s="16"/>
      <c r="D24" s="16"/>
      <c r="F24" s="3" t="s">
        <v>41</v>
      </c>
      <c r="G24" s="10" t="s">
        <v>101</v>
      </c>
      <c r="I24" s="54" t="s">
        <v>40</v>
      </c>
      <c r="J24" s="17">
        <f t="shared" si="8"/>
        <v>0</v>
      </c>
      <c r="K24" s="18">
        <f>0/2</f>
        <v>0</v>
      </c>
      <c r="L24" s="19">
        <f>0/1</f>
        <v>0</v>
      </c>
      <c r="M24" s="19">
        <f>0/3</f>
        <v>0</v>
      </c>
      <c r="N24" s="19">
        <f>1/2</f>
        <v>0.5</v>
      </c>
      <c r="O24" s="40"/>
      <c r="P24" s="99" t="s">
        <v>40</v>
      </c>
      <c r="Q24" s="104">
        <f t="shared" si="2"/>
        <v>-0.05</v>
      </c>
      <c r="R24" s="104">
        <f t="shared" si="3"/>
        <v>-0.05</v>
      </c>
      <c r="S24" s="104">
        <f t="shared" si="4"/>
        <v>-0.05</v>
      </c>
      <c r="T24" s="104">
        <f t="shared" si="5"/>
        <v>-0.05</v>
      </c>
      <c r="U24" s="104">
        <f t="shared" si="6"/>
        <v>0.4</v>
      </c>
      <c r="V24" s="93"/>
      <c r="W24" s="99" t="s">
        <v>40</v>
      </c>
      <c r="X24" s="104">
        <f t="shared" si="7"/>
        <v>1</v>
      </c>
      <c r="Y24" s="104">
        <f t="shared" si="1"/>
        <v>1</v>
      </c>
      <c r="Z24" s="104">
        <f t="shared" si="1"/>
        <v>1</v>
      </c>
      <c r="AA24" s="104">
        <f t="shared" si="1"/>
        <v>1</v>
      </c>
      <c r="AB24" s="104">
        <f t="shared" si="1"/>
        <v>0</v>
      </c>
    </row>
    <row r="25" spans="1:28" x14ac:dyDescent="0.25">
      <c r="A25" s="44"/>
      <c r="B25" s="16"/>
      <c r="C25" s="16"/>
      <c r="D25" s="16"/>
      <c r="F25" s="4"/>
      <c r="G25" s="70"/>
      <c r="I25" s="54" t="s">
        <v>41</v>
      </c>
      <c r="J25" s="17">
        <f t="shared" si="8"/>
        <v>0</v>
      </c>
      <c r="K25" s="18">
        <f>1/2</f>
        <v>0.5</v>
      </c>
      <c r="L25" s="19">
        <f>0/1</f>
        <v>0</v>
      </c>
      <c r="M25" s="19">
        <f>0/3</f>
        <v>0</v>
      </c>
      <c r="N25" s="19">
        <f>2/2</f>
        <v>1</v>
      </c>
      <c r="P25" s="99" t="s">
        <v>41</v>
      </c>
      <c r="Q25" s="104">
        <f t="shared" si="2"/>
        <v>-0.05</v>
      </c>
      <c r="R25" s="104">
        <f t="shared" si="3"/>
        <v>0.4</v>
      </c>
      <c r="S25" s="104">
        <f t="shared" si="4"/>
        <v>-0.05</v>
      </c>
      <c r="T25" s="104">
        <f t="shared" si="5"/>
        <v>-0.05</v>
      </c>
      <c r="U25" s="104">
        <f t="shared" si="6"/>
        <v>0.89999999999999991</v>
      </c>
      <c r="V25" s="93"/>
      <c r="W25" s="99" t="s">
        <v>41</v>
      </c>
      <c r="X25" s="104">
        <f t="shared" si="7"/>
        <v>1</v>
      </c>
      <c r="Y25" s="104">
        <f t="shared" si="1"/>
        <v>0</v>
      </c>
      <c r="Z25" s="104">
        <f t="shared" si="1"/>
        <v>1</v>
      </c>
      <c r="AA25" s="104">
        <f t="shared" si="1"/>
        <v>1</v>
      </c>
      <c r="AB25" s="104">
        <f t="shared" si="1"/>
        <v>0</v>
      </c>
    </row>
    <row r="26" spans="1:28" x14ac:dyDescent="0.25">
      <c r="A26" s="44"/>
      <c r="B26" s="16"/>
      <c r="C26" s="16"/>
      <c r="D26" s="16"/>
      <c r="F26" s="4"/>
      <c r="G26" s="70"/>
    </row>
    <row r="27" spans="1:28" x14ac:dyDescent="0.25">
      <c r="A27" s="44"/>
      <c r="B27" s="16"/>
      <c r="C27" s="16"/>
      <c r="D27" s="16"/>
      <c r="F27" s="4"/>
      <c r="G27" s="70"/>
      <c r="I27" s="56"/>
      <c r="K27" s="56"/>
    </row>
    <row r="28" spans="1:28" ht="15" customHeight="1" x14ac:dyDescent="0.25">
      <c r="A28" s="44"/>
      <c r="B28" s="16"/>
      <c r="C28" s="16"/>
      <c r="D28" s="16"/>
      <c r="F28" s="4"/>
      <c r="G28" s="70"/>
    </row>
    <row r="29" spans="1:28" x14ac:dyDescent="0.25">
      <c r="A29" s="44"/>
      <c r="B29" s="16"/>
      <c r="C29" s="16"/>
      <c r="D29" s="16"/>
      <c r="F29" s="16"/>
      <c r="G29" s="70"/>
    </row>
    <row r="30" spans="1:28" x14ac:dyDescent="0.25">
      <c r="A30" s="44"/>
      <c r="B30" s="16"/>
      <c r="C30" s="16"/>
      <c r="D30" s="16"/>
    </row>
    <row r="31" spans="1:28" x14ac:dyDescent="0.25">
      <c r="A31" s="44"/>
      <c r="B31" s="16"/>
      <c r="C31" s="16"/>
      <c r="D31" s="16"/>
    </row>
    <row r="32" spans="1:28" x14ac:dyDescent="0.25">
      <c r="A32" s="44"/>
    </row>
  </sheetData>
  <mergeCells count="13">
    <mergeCell ref="W10:AB10"/>
    <mergeCell ref="W11:W12"/>
    <mergeCell ref="X11:AB11"/>
    <mergeCell ref="P10:U10"/>
    <mergeCell ref="P11:P12"/>
    <mergeCell ref="Q11:U11"/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pageSetup orientation="portrait" horizontalDpi="300" verticalDpi="300" r:id="rId1"/>
  <ignoredErrors>
    <ignoredError sqref="J14:K14 L17:N1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Bayes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hammer</cp:lastModifiedBy>
  <dcterms:created xsi:type="dcterms:W3CDTF">2019-07-09T01:51:22Z</dcterms:created>
  <dcterms:modified xsi:type="dcterms:W3CDTF">2021-07-20T14:27:48Z</dcterms:modified>
</cp:coreProperties>
</file>