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4\"/>
    </mc:Choice>
  </mc:AlternateContent>
  <bookViews>
    <workbookView xWindow="0" yWindow="0" windowWidth="20490" windowHeight="7530" firstSheet="1" activeTab="1" xr2:uid="{00000000-000D-0000-FFFF-FFFF00000000}"/>
  </bookViews>
  <sheets>
    <sheet name="Documentation" sheetId="1" r:id="rId1"/>
    <sheet name="Game Report" sheetId="2" r:id="rId2"/>
    <sheet name="Box Score" sheetId="4" r:id="rId3"/>
    <sheet name="Game Log" sheetId="3" r:id="rId4"/>
    <sheet name="Season Record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6" i="3"/>
  <c r="C38" i="4" l="1"/>
  <c r="B38" i="4"/>
  <c r="B37" i="4"/>
  <c r="C37" i="4"/>
  <c r="I33" i="4"/>
  <c r="C36" i="4" s="1"/>
  <c r="H33" i="4"/>
  <c r="G33" i="4"/>
  <c r="C40" i="4" s="1"/>
  <c r="F33" i="4"/>
  <c r="C41" i="4" s="1"/>
  <c r="E33" i="4"/>
  <c r="I20" i="4"/>
  <c r="B36" i="4" s="1"/>
  <c r="H20" i="4"/>
  <c r="G20" i="4"/>
  <c r="B40" i="4" s="1"/>
  <c r="F20" i="4"/>
  <c r="B41" i="4" s="1"/>
  <c r="E20" i="4"/>
</calcChain>
</file>

<file path=xl/sharedStrings.xml><?xml version="1.0" encoding="utf-8"?>
<sst xmlns="http://schemas.openxmlformats.org/spreadsheetml/2006/main" count="198" uniqueCount="145">
  <si>
    <t>Author</t>
  </si>
  <si>
    <t>Date</t>
  </si>
  <si>
    <t>Purpose</t>
  </si>
  <si>
    <t>To report on college basketball games supplemented with charts and graphs</t>
  </si>
  <si>
    <t>Datasports</t>
  </si>
  <si>
    <t>Home Team</t>
  </si>
  <si>
    <t>Visting Team</t>
  </si>
  <si>
    <t>Location</t>
  </si>
  <si>
    <t>Attendance</t>
  </si>
  <si>
    <t>Officials</t>
  </si>
  <si>
    <t>Half</t>
  </si>
  <si>
    <t>Time</t>
  </si>
  <si>
    <t>Wisconsin</t>
  </si>
  <si>
    <t>First</t>
  </si>
  <si>
    <t>Second</t>
  </si>
  <si>
    <t>PLAYER</t>
  </si>
  <si>
    <t>MIN</t>
  </si>
  <si>
    <t>FGM-A</t>
  </si>
  <si>
    <t>FTM-A</t>
  </si>
  <si>
    <t>OFF</t>
  </si>
  <si>
    <t>REB</t>
  </si>
  <si>
    <t>AST</t>
  </si>
  <si>
    <t>PF</t>
  </si>
  <si>
    <t>PTS</t>
  </si>
  <si>
    <t>Davis, F-C</t>
  </si>
  <si>
    <t>Timon, F</t>
  </si>
  <si>
    <t>6-13</t>
  </si>
  <si>
    <t>5-11</t>
  </si>
  <si>
    <t>Clark, F-C</t>
  </si>
  <si>
    <t>1-2</t>
  </si>
  <si>
    <t>0-0</t>
  </si>
  <si>
    <t>Fergund, G</t>
  </si>
  <si>
    <t>3-8</t>
  </si>
  <si>
    <t>Dawson, G</t>
  </si>
  <si>
    <t>3-4</t>
  </si>
  <si>
    <t>Lewis, F</t>
  </si>
  <si>
    <t>2-4</t>
  </si>
  <si>
    <t>1-1</t>
  </si>
  <si>
    <t>Pauls, G</t>
  </si>
  <si>
    <t>Hayward, F</t>
  </si>
  <si>
    <t>Buck, G</t>
  </si>
  <si>
    <t>Bronson, G</t>
  </si>
  <si>
    <t>0-1</t>
  </si>
  <si>
    <t>Steller, C</t>
  </si>
  <si>
    <t>Graham, F</t>
  </si>
  <si>
    <t>Kent, G-F</t>
  </si>
  <si>
    <t>3-6</t>
  </si>
  <si>
    <t>2-2</t>
  </si>
  <si>
    <t>Total</t>
  </si>
  <si>
    <t>STARTERS</t>
  </si>
  <si>
    <t>Swenton, C</t>
  </si>
  <si>
    <t>2-9</t>
  </si>
  <si>
    <t>Thomas, F</t>
  </si>
  <si>
    <t>5-9</t>
  </si>
  <si>
    <t>Echols, F</t>
  </si>
  <si>
    <t>Davis, G</t>
  </si>
  <si>
    <t>11-20</t>
  </si>
  <si>
    <t>Rich, G-F</t>
  </si>
  <si>
    <t>3-5</t>
  </si>
  <si>
    <t>Mentor, G</t>
  </si>
  <si>
    <t>2-3</t>
  </si>
  <si>
    <t>Allen, G</t>
  </si>
  <si>
    <t>1-6</t>
  </si>
  <si>
    <t>Brown, F</t>
  </si>
  <si>
    <t>3-3</t>
  </si>
  <si>
    <t>Richmon, C</t>
  </si>
  <si>
    <t>28-58</t>
  </si>
  <si>
    <t>Team Statistics</t>
  </si>
  <si>
    <t>Points</t>
  </si>
  <si>
    <t>Field Goal %</t>
  </si>
  <si>
    <t>Free Throw %</t>
  </si>
  <si>
    <t>Three-pt field goals</t>
  </si>
  <si>
    <t>Assists</t>
  </si>
  <si>
    <t>Rebounds</t>
  </si>
  <si>
    <t>Turnovers</t>
  </si>
  <si>
    <t>Blocked shots</t>
  </si>
  <si>
    <t>Season Record</t>
  </si>
  <si>
    <t>Opponent</t>
  </si>
  <si>
    <t>Score</t>
  </si>
  <si>
    <t>Value</t>
  </si>
  <si>
    <t>Penn State</t>
  </si>
  <si>
    <t>73 - 58 (W)</t>
  </si>
  <si>
    <t>68 - 63 (W)</t>
  </si>
  <si>
    <t>at Michigan</t>
  </si>
  <si>
    <t>66 - 63 (W)</t>
  </si>
  <si>
    <t>Northwestern</t>
  </si>
  <si>
    <t>55 - 56 (L)</t>
  </si>
  <si>
    <t>at Michigan State</t>
  </si>
  <si>
    <t>64 - 65 (L)</t>
  </si>
  <si>
    <t>at Purdue</t>
  </si>
  <si>
    <t>58 - 75 (L)</t>
  </si>
  <si>
    <t>Purdue</t>
  </si>
  <si>
    <t>62 - 55 (W)</t>
  </si>
  <si>
    <t>Ilinois</t>
  </si>
  <si>
    <t>59 - 55 (W)</t>
  </si>
  <si>
    <t>Minnesota</t>
  </si>
  <si>
    <t>73 - 52 (W)</t>
  </si>
  <si>
    <t>58 - 62 (L)</t>
  </si>
  <si>
    <t>at Northwestern</t>
  </si>
  <si>
    <t>55 - 50 (W)</t>
  </si>
  <si>
    <t>Ohio State</t>
  </si>
  <si>
    <t>68 - 60 (W)</t>
  </si>
  <si>
    <t>Michigan</t>
  </si>
  <si>
    <t>68 - 59 (W)</t>
  </si>
  <si>
    <t>Michigan State</t>
  </si>
  <si>
    <t>65 - 62 (W)</t>
  </si>
  <si>
    <t>at Ohio State</t>
  </si>
  <si>
    <t>61 - 60 (W)</t>
  </si>
  <si>
    <t>at Illinois</t>
  </si>
  <si>
    <t>72 - 70 (W)</t>
  </si>
  <si>
    <t>Illinois</t>
  </si>
  <si>
    <t>67 - 59 (W)</t>
  </si>
  <si>
    <t>73 - 66 (W)</t>
  </si>
  <si>
    <t>at Iowa</t>
  </si>
  <si>
    <t>57 - 73 (L)</t>
  </si>
  <si>
    <t>73 - 57 (W)</t>
  </si>
  <si>
    <t>72 - 58 (W)</t>
  </si>
  <si>
    <t>Indiana</t>
  </si>
  <si>
    <t>71 - 58 (W)</t>
  </si>
  <si>
    <t>at Penn State</t>
  </si>
  <si>
    <t>73 - 64 (W)</t>
  </si>
  <si>
    <t>59 - 71 (L)</t>
  </si>
  <si>
    <t>66 - 65 (W)</t>
  </si>
  <si>
    <t>71 - 64 (W)</t>
  </si>
  <si>
    <t>Xfinity Center, College Park, MD</t>
  </si>
  <si>
    <t>17, 950</t>
  </si>
  <si>
    <t>Steve Eggert, Ryan Duke, Ted Straw</t>
  </si>
  <si>
    <t>Maryland</t>
  </si>
  <si>
    <t>25-57</t>
  </si>
  <si>
    <t>17-27</t>
  </si>
  <si>
    <t>2-6</t>
  </si>
  <si>
    <t>12-24</t>
  </si>
  <si>
    <t>Minnesota (12-4)</t>
  </si>
  <si>
    <t>at Rutgers</t>
  </si>
  <si>
    <t>at Iowa State</t>
  </si>
  <si>
    <t>Maryland vs. Minnesota Box Score</t>
  </si>
  <si>
    <t>Maryland vs. Minnesota Game Log</t>
  </si>
  <si>
    <t>Maryland vs. Minnesota Game Report</t>
  </si>
  <si>
    <t>Difference</t>
  </si>
  <si>
    <t>at Wisconsin</t>
  </si>
  <si>
    <t>69 - 75 (L)</t>
  </si>
  <si>
    <t>at Maryland</t>
  </si>
  <si>
    <t>75 - 69 (W)</t>
  </si>
  <si>
    <t>Maryland (13-3)</t>
  </si>
  <si>
    <t>Mark Hammers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</si>
</sst>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:mm;@"/>
  </numFmts>
  <fonts count="15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rgb="FFFF0000"/>
      <name val="Impact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4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9"/>
      <name val="Calibri Light"/>
      <family val="2"/>
      <scheme val="major"/>
    </font>
    <font>
      <sz val="11"/>
      <color theme="9"/>
      <name val="Calibri"/>
      <family val="2"/>
      <scheme val="minor"/>
    </font>
    <font>
      <b/>
      <sz val="10"/>
      <color theme="9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6" fillId="3" borderId="3" xfId="5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7" fillId="0" borderId="0" xfId="1" applyFont="1"/>
    <xf numFmtId="14" fontId="5" fillId="0" borderId="3" xfId="0" applyNumberFormat="1" applyFont="1" applyBorder="1" applyAlignment="1">
      <alignment horizontal="right" vertical="top"/>
    </xf>
    <xf numFmtId="0" fontId="5" fillId="0" borderId="0" xfId="6" applyFont="1"/>
    <xf numFmtId="0" fontId="9" fillId="3" borderId="3" xfId="6" applyFont="1" applyFill="1" applyBorder="1"/>
    <xf numFmtId="0" fontId="8" fillId="0" borderId="4" xfId="6" applyFont="1" applyBorder="1" applyAlignment="1"/>
    <xf numFmtId="0" fontId="8" fillId="0" borderId="5" xfId="6" applyFont="1" applyBorder="1" applyAlignment="1"/>
    <xf numFmtId="0" fontId="8" fillId="0" borderId="0" xfId="6"/>
    <xf numFmtId="0" fontId="5" fillId="0" borderId="0" xfId="6" applyNumberFormat="1" applyFont="1"/>
    <xf numFmtId="0" fontId="10" fillId="0" borderId="0" xfId="3" applyFont="1"/>
    <xf numFmtId="0" fontId="1" fillId="4" borderId="1" xfId="2" applyFill="1"/>
    <xf numFmtId="0" fontId="5" fillId="5" borderId="0" xfId="6" applyFont="1" applyFill="1"/>
    <xf numFmtId="0" fontId="5" fillId="0" borderId="0" xfId="6" quotePrefix="1" applyFont="1" applyAlignment="1">
      <alignment horizontal="right"/>
    </xf>
    <xf numFmtId="0" fontId="5" fillId="0" borderId="7" xfId="6" applyFont="1" applyBorder="1"/>
    <xf numFmtId="0" fontId="2" fillId="5" borderId="2" xfId="4" applyFill="1"/>
    <xf numFmtId="0" fontId="2" fillId="0" borderId="2" xfId="4"/>
    <xf numFmtId="0" fontId="2" fillId="0" borderId="2" xfId="4" quotePrefix="1" applyAlignment="1">
      <alignment horizontal="right"/>
    </xf>
    <xf numFmtId="0" fontId="2" fillId="0" borderId="8" xfId="4" applyBorder="1"/>
    <xf numFmtId="0" fontId="1" fillId="4" borderId="1" xfId="2" applyFill="1" applyAlignment="1">
      <alignment horizontal="center" vertical="center"/>
    </xf>
    <xf numFmtId="0" fontId="8" fillId="7" borderId="3" xfId="6" applyFont="1" applyFill="1" applyBorder="1"/>
    <xf numFmtId="0" fontId="8" fillId="8" borderId="3" xfId="6" applyFont="1" applyFill="1" applyBorder="1"/>
    <xf numFmtId="0" fontId="8" fillId="0" borderId="3" xfId="6" applyFont="1" applyBorder="1"/>
    <xf numFmtId="0" fontId="8" fillId="0" borderId="3" xfId="6" applyBorder="1"/>
    <xf numFmtId="0" fontId="12" fillId="0" borderId="0" xfId="1" applyFont="1"/>
    <xf numFmtId="0" fontId="13" fillId="0" borderId="0" xfId="6" applyFont="1"/>
    <xf numFmtId="0" fontId="1" fillId="9" borderId="1" xfId="2" applyFill="1"/>
    <xf numFmtId="0" fontId="1" fillId="9" borderId="1" xfId="2" applyFill="1" applyAlignment="1">
      <alignment horizontal="center"/>
    </xf>
    <xf numFmtId="0" fontId="1" fillId="9" borderId="6" xfId="2" applyFill="1" applyBorder="1" applyAlignment="1">
      <alignment horizontal="center"/>
    </xf>
    <xf numFmtId="0" fontId="1" fillId="9" borderId="3" xfId="2" applyNumberFormat="1" applyFill="1" applyBorder="1"/>
    <xf numFmtId="0" fontId="1" fillId="9" borderId="3" xfId="2" applyNumberFormat="1" applyFill="1" applyBorder="1" applyAlignment="1">
      <alignment horizontal="center"/>
    </xf>
    <xf numFmtId="165" fontId="5" fillId="0" borderId="3" xfId="6" applyNumberFormat="1" applyFont="1" applyFill="1" applyBorder="1"/>
    <xf numFmtId="0" fontId="5" fillId="0" borderId="3" xfId="6" applyNumberFormat="1" applyFont="1" applyFill="1" applyBorder="1"/>
    <xf numFmtId="9" fontId="5" fillId="0" borderId="0" xfId="7" applyNumberFormat="1" applyFont="1"/>
    <xf numFmtId="164" fontId="14" fillId="0" borderId="0" xfId="1" applyNumberFormat="1" applyFont="1" applyAlignment="1">
      <alignment horizontal="left"/>
    </xf>
    <xf numFmtId="0" fontId="8" fillId="0" borderId="3" xfId="6" applyFont="1" applyBorder="1" applyAlignment="1">
      <alignment horizontal="center" wrapText="1"/>
    </xf>
    <xf numFmtId="3" fontId="8" fillId="0" borderId="3" xfId="6" applyNumberFormat="1" applyBorder="1" applyAlignment="1">
      <alignment horizontal="center" wrapText="1"/>
    </xf>
    <xf numFmtId="0" fontId="5" fillId="0" borderId="9" xfId="6" applyNumberFormat="1" applyFont="1" applyBorder="1" applyAlignment="1">
      <alignment horizontal="center" vertical="center"/>
    </xf>
    <xf numFmtId="0" fontId="5" fillId="0" borderId="10" xfId="6" applyNumberFormat="1" applyFont="1" applyBorder="1" applyAlignment="1">
      <alignment horizontal="center" vertical="center"/>
    </xf>
    <xf numFmtId="0" fontId="5" fillId="0" borderId="11" xfId="6" applyNumberFormat="1" applyFont="1" applyBorder="1" applyAlignment="1">
      <alignment horizontal="center" vertical="center"/>
    </xf>
    <xf numFmtId="0" fontId="11" fillId="3" borderId="0" xfId="6" applyFont="1" applyFill="1" applyAlignment="1">
      <alignment horizontal="center"/>
    </xf>
    <xf numFmtId="0" fontId="11" fillId="6" borderId="0" xfId="6" applyFont="1" applyFill="1" applyAlignment="1">
      <alignment horizontal="center"/>
    </xf>
  </cellXfs>
  <cellStyles count="8">
    <cellStyle name="Accent2" xfId="5" builtinId="33"/>
    <cellStyle name="Heading 3" xfId="2" builtinId="18"/>
    <cellStyle name="Heading 4" xfId="3" builtinId="19"/>
    <cellStyle name="Normal" xfId="0" builtinId="0"/>
    <cellStyle name="Normal 2" xfId="6" xr:uid="{00000000-0005-0000-0000-000004000000}"/>
    <cellStyle name="Percent 2" xfId="7" xr:uid="{00000000-0005-0000-0000-000005000000}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Maryland Player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'Box Score'!$I$6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'Box Score'!$A$7:$A$19</c:f>
              <c:strCache>
                <c:ptCount val="13"/>
                <c:pt idx="0">
                  <c:v>Davis, F-C</c:v>
                </c:pt>
                <c:pt idx="1">
                  <c:v>Timon, F</c:v>
                </c:pt>
                <c:pt idx="2">
                  <c:v>Clark, F-C</c:v>
                </c:pt>
                <c:pt idx="3">
                  <c:v>Fergund, G</c:v>
                </c:pt>
                <c:pt idx="4">
                  <c:v>Dawson, G</c:v>
                </c:pt>
                <c:pt idx="5">
                  <c:v>Lewis, F</c:v>
                </c:pt>
                <c:pt idx="6">
                  <c:v>Pauls, G</c:v>
                </c:pt>
                <c:pt idx="7">
                  <c:v>Hayward, F</c:v>
                </c:pt>
                <c:pt idx="8">
                  <c:v>Buck, G</c:v>
                </c:pt>
                <c:pt idx="9">
                  <c:v>Bronson, G</c:v>
                </c:pt>
                <c:pt idx="10">
                  <c:v>Steller, C</c:v>
                </c:pt>
                <c:pt idx="11">
                  <c:v>Graham, F</c:v>
                </c:pt>
                <c:pt idx="12">
                  <c:v>Kent, G-F</c:v>
                </c:pt>
              </c:strCache>
            </c:strRef>
          </c:cat>
          <c:val>
            <c:numRef>
              <c:f>'Box Score'!$I$7:$I$19</c:f>
              <c:numCache>
                <c:formatCode>General</c:formatCode>
                <c:ptCount val="13"/>
                <c:pt idx="0">
                  <c:v>4</c:v>
                </c:pt>
                <c:pt idx="1">
                  <c:v>18</c:v>
                </c:pt>
                <c:pt idx="2">
                  <c:v>2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1-4E55-881F-EB738CE5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92544"/>
        <c:axId val="265350320"/>
      </c:barChart>
      <c:catAx>
        <c:axId val="1999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50320"/>
        <c:crosses val="autoZero"/>
        <c:auto val="1"/>
        <c:lblAlgn val="ctr"/>
        <c:lblOffset val="100"/>
        <c:noMultiLvlLbl val="0"/>
      </c:catAx>
      <c:valAx>
        <c:axId val="2653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'Box Score'!$A$43</c:f>
              <c:strCache>
                <c:ptCount val="1"/>
                <c:pt idx="0">
                  <c:v>Blocked shots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lumMod val="110000"/>
                    </a:schemeClr>
                  </a:gs>
                  <a:gs pos="100000">
                    <a:schemeClr val="accent1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A1-4B3F-A569-9FF6E9688E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lumMod val="110000"/>
                    </a:schemeClr>
                  </a:gs>
                  <a:gs pos="100000">
                    <a:schemeClr val="accent2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A1-4B3F-A569-9FF6E9688E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Score'!$B$35:$C$35</c:f>
              <c:strCache>
                <c:ptCount val="2"/>
                <c:pt idx="0">
                  <c:v>Maryland</c:v>
                </c:pt>
                <c:pt idx="1">
                  <c:v>Minnesota</c:v>
                </c:pt>
              </c:strCache>
            </c:strRef>
          </c:cat>
          <c:val>
            <c:numRef>
              <c:f>'Box Score'!$B$43:$C$43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1-4B3F-A569-9FF6E9688E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'Box Score'!$A$42</c:f>
              <c:strCache>
                <c:ptCount val="1"/>
                <c:pt idx="0">
                  <c:v>Turnovers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lumMod val="110000"/>
                    </a:schemeClr>
                  </a:gs>
                  <a:gs pos="100000">
                    <a:schemeClr val="accent1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D-4BD9-A6E7-F12873FA41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lumMod val="110000"/>
                    </a:schemeClr>
                  </a:gs>
                  <a:gs pos="100000">
                    <a:schemeClr val="accent2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D-4BD9-A6E7-F12873FA41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Score'!$B$35:$C$35</c:f>
              <c:strCache>
                <c:ptCount val="2"/>
                <c:pt idx="0">
                  <c:v>Maryland</c:v>
                </c:pt>
                <c:pt idx="1">
                  <c:v>Minnesota</c:v>
                </c:pt>
              </c:strCache>
            </c:strRef>
          </c:cat>
          <c:val>
            <c:numRef>
              <c:f>'Box Score'!$B$42:$C$42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D-4BD9-A6E7-F12873FA41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Minnesota Player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'Box Score'!$I$23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'Box Score'!$A$24:$A$32</c:f>
              <c:strCache>
                <c:ptCount val="9"/>
                <c:pt idx="0">
                  <c:v>Swenton, C</c:v>
                </c:pt>
                <c:pt idx="1">
                  <c:v>Thomas, F</c:v>
                </c:pt>
                <c:pt idx="2">
                  <c:v>Echols, F</c:v>
                </c:pt>
                <c:pt idx="3">
                  <c:v>Davis, G</c:v>
                </c:pt>
                <c:pt idx="4">
                  <c:v>Rich, G-F</c:v>
                </c:pt>
                <c:pt idx="5">
                  <c:v>Mentor, G</c:v>
                </c:pt>
                <c:pt idx="6">
                  <c:v>Allen, G</c:v>
                </c:pt>
                <c:pt idx="7">
                  <c:v>Brown, F</c:v>
                </c:pt>
                <c:pt idx="8">
                  <c:v>Richmon, C</c:v>
                </c:pt>
              </c:strCache>
            </c:strRef>
          </c:cat>
          <c:val>
            <c:numRef>
              <c:f>'Box Score'!$I$24:$I$32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8</c:v>
                </c:pt>
                <c:pt idx="3">
                  <c:v>21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C-4BD0-879A-5171A707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906056"/>
        <c:axId val="413903432"/>
      </c:barChart>
      <c:catAx>
        <c:axId val="41390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3432"/>
        <c:crosses val="autoZero"/>
        <c:auto val="1"/>
        <c:lblAlgn val="ctr"/>
        <c:lblOffset val="100"/>
        <c:noMultiLvlLbl val="0"/>
      </c:catAx>
      <c:valAx>
        <c:axId val="4139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Comparison During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Log'!$C$5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Log'!$B$6:$B$47</c:f>
              <c:numCache>
                <c:formatCode>h:mm;@</c:formatCode>
                <c:ptCount val="42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</c:v>
                </c:pt>
                <c:pt idx="22">
                  <c:v>4.1666666666666664E-2</c:v>
                </c:pt>
                <c:pt idx="23">
                  <c:v>8.3333333333333301E-2</c:v>
                </c:pt>
                <c:pt idx="24">
                  <c:v>0.125</c:v>
                </c:pt>
                <c:pt idx="25">
                  <c:v>0.16666666666666699</c:v>
                </c:pt>
                <c:pt idx="26">
                  <c:v>0.20833333333333301</c:v>
                </c:pt>
                <c:pt idx="27">
                  <c:v>0.25</c:v>
                </c:pt>
                <c:pt idx="28">
                  <c:v>0.29166666666666702</c:v>
                </c:pt>
                <c:pt idx="29">
                  <c:v>0.33333333333333298</c:v>
                </c:pt>
                <c:pt idx="30">
                  <c:v>0.375</c:v>
                </c:pt>
                <c:pt idx="31">
                  <c:v>0.41666666666666702</c:v>
                </c:pt>
                <c:pt idx="32">
                  <c:v>0.45833333333333298</c:v>
                </c:pt>
                <c:pt idx="33">
                  <c:v>0.5</c:v>
                </c:pt>
                <c:pt idx="34">
                  <c:v>0.54166666666666696</c:v>
                </c:pt>
                <c:pt idx="35">
                  <c:v>0.58333333333333304</c:v>
                </c:pt>
                <c:pt idx="36">
                  <c:v>0.625</c:v>
                </c:pt>
                <c:pt idx="37">
                  <c:v>0.66666666666666696</c:v>
                </c:pt>
                <c:pt idx="38">
                  <c:v>0.70833333333333304</c:v>
                </c:pt>
                <c:pt idx="39">
                  <c:v>0.75</c:v>
                </c:pt>
                <c:pt idx="40">
                  <c:v>0.79166666666666696</c:v>
                </c:pt>
                <c:pt idx="41">
                  <c:v>0.83333333333333304</c:v>
                </c:pt>
              </c:numCache>
            </c:numRef>
          </c:cat>
          <c:val>
            <c:numRef>
              <c:f>'Game Log'!$C$6:$C$47</c:f>
              <c:numCache>
                <c:formatCode>General</c:formatCode>
                <c:ptCount val="4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22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35</c:v>
                </c:pt>
                <c:pt idx="26">
                  <c:v>37</c:v>
                </c:pt>
                <c:pt idx="27">
                  <c:v>40</c:v>
                </c:pt>
                <c:pt idx="28">
                  <c:v>44</c:v>
                </c:pt>
                <c:pt idx="29">
                  <c:v>48</c:v>
                </c:pt>
                <c:pt idx="30">
                  <c:v>52</c:v>
                </c:pt>
                <c:pt idx="31">
                  <c:v>54</c:v>
                </c:pt>
                <c:pt idx="32">
                  <c:v>58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60</c:v>
                </c:pt>
                <c:pt idx="37">
                  <c:v>60</c:v>
                </c:pt>
                <c:pt idx="38">
                  <c:v>62</c:v>
                </c:pt>
                <c:pt idx="39">
                  <c:v>64</c:v>
                </c:pt>
                <c:pt idx="40">
                  <c:v>66</c:v>
                </c:pt>
                <c:pt idx="4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992-A086-EC70FA5B21F7}"/>
            </c:ext>
          </c:extLst>
        </c:ser>
        <c:ser>
          <c:idx val="1"/>
          <c:order val="1"/>
          <c:tx>
            <c:strRef>
              <c:f>'Game Log'!$D$5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Log'!$B$6:$B$47</c:f>
              <c:numCache>
                <c:formatCode>h:mm;@</c:formatCode>
                <c:ptCount val="42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</c:v>
                </c:pt>
                <c:pt idx="22">
                  <c:v>4.1666666666666664E-2</c:v>
                </c:pt>
                <c:pt idx="23">
                  <c:v>8.3333333333333301E-2</c:v>
                </c:pt>
                <c:pt idx="24">
                  <c:v>0.125</c:v>
                </c:pt>
                <c:pt idx="25">
                  <c:v>0.16666666666666699</c:v>
                </c:pt>
                <c:pt idx="26">
                  <c:v>0.20833333333333301</c:v>
                </c:pt>
                <c:pt idx="27">
                  <c:v>0.25</c:v>
                </c:pt>
                <c:pt idx="28">
                  <c:v>0.29166666666666702</c:v>
                </c:pt>
                <c:pt idx="29">
                  <c:v>0.33333333333333298</c:v>
                </c:pt>
                <c:pt idx="30">
                  <c:v>0.375</c:v>
                </c:pt>
                <c:pt idx="31">
                  <c:v>0.41666666666666702</c:v>
                </c:pt>
                <c:pt idx="32">
                  <c:v>0.45833333333333298</c:v>
                </c:pt>
                <c:pt idx="33">
                  <c:v>0.5</c:v>
                </c:pt>
                <c:pt idx="34">
                  <c:v>0.54166666666666696</c:v>
                </c:pt>
                <c:pt idx="35">
                  <c:v>0.58333333333333304</c:v>
                </c:pt>
                <c:pt idx="36">
                  <c:v>0.625</c:v>
                </c:pt>
                <c:pt idx="37">
                  <c:v>0.66666666666666696</c:v>
                </c:pt>
                <c:pt idx="38">
                  <c:v>0.70833333333333304</c:v>
                </c:pt>
                <c:pt idx="39">
                  <c:v>0.75</c:v>
                </c:pt>
                <c:pt idx="40">
                  <c:v>0.79166666666666696</c:v>
                </c:pt>
                <c:pt idx="41">
                  <c:v>0.83333333333333304</c:v>
                </c:pt>
              </c:numCache>
            </c:numRef>
          </c:cat>
          <c:val>
            <c:numRef>
              <c:f>'Game Log'!$D$6:$D$47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49</c:v>
                </c:pt>
                <c:pt idx="32">
                  <c:v>51</c:v>
                </c:pt>
                <c:pt idx="33">
                  <c:v>54</c:v>
                </c:pt>
                <c:pt idx="34">
                  <c:v>60</c:v>
                </c:pt>
                <c:pt idx="35">
                  <c:v>63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75</c:v>
                </c:pt>
                <c:pt idx="4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992-A086-EC70FA5B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980712"/>
        <c:axId val="407981368"/>
      </c:lineChart>
      <c:catAx>
        <c:axId val="40798071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81368"/>
        <c:crosses val="autoZero"/>
        <c:auto val="1"/>
        <c:lblAlgn val="ctr"/>
        <c:lblOffset val="100"/>
        <c:noMultiLvlLbl val="0"/>
      </c:catAx>
      <c:valAx>
        <c:axId val="4079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'Box Score'!$A$36</c:f>
              <c:strCache>
                <c:ptCount val="1"/>
                <c:pt idx="0">
                  <c:v>Points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lumMod val="110000"/>
                    </a:schemeClr>
                  </a:gs>
                  <a:gs pos="100000">
                    <a:schemeClr val="accent1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07-421B-B251-0812D3D314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lumMod val="110000"/>
                    </a:schemeClr>
                  </a:gs>
                  <a:gs pos="100000">
                    <a:schemeClr val="accent2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07-421B-B251-0812D3D314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Score'!$B$35:$C$35</c:f>
              <c:strCache>
                <c:ptCount val="2"/>
                <c:pt idx="0">
                  <c:v>Maryland</c:v>
                </c:pt>
                <c:pt idx="1">
                  <c:v>Minnesota</c:v>
                </c:pt>
              </c:strCache>
            </c:strRef>
          </c:cat>
          <c:val>
            <c:numRef>
              <c:f>'Box Score'!$B$36:$C$36</c:f>
              <c:numCache>
                <c:formatCode>General</c:formatCode>
                <c:ptCount val="2"/>
                <c:pt idx="0">
                  <c:v>69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7-421B-B251-0812D3D314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'Box Score'!$A$37</c:f>
              <c:strCache>
                <c:ptCount val="1"/>
                <c:pt idx="0">
                  <c:v>Field Goal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lumMod val="110000"/>
                    </a:schemeClr>
                  </a:gs>
                  <a:gs pos="100000">
                    <a:schemeClr val="accent1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7-4AA3-8489-1D2266DE91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lumMod val="110000"/>
                    </a:schemeClr>
                  </a:gs>
                  <a:gs pos="100000">
                    <a:schemeClr val="accent2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7-4AA3-8489-1D2266DE9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Score'!$B$35:$C$35</c:f>
              <c:strCache>
                <c:ptCount val="2"/>
                <c:pt idx="0">
                  <c:v>Maryland</c:v>
                </c:pt>
                <c:pt idx="1">
                  <c:v>Minnesota</c:v>
                </c:pt>
              </c:strCache>
            </c:strRef>
          </c:cat>
          <c:val>
            <c:numRef>
              <c:f>'Box Score'!$B$37:$C$37</c:f>
              <c:numCache>
                <c:formatCode>0%</c:formatCode>
                <c:ptCount val="2"/>
                <c:pt idx="0">
                  <c:v>0.43859649122807015</c:v>
                </c:pt>
                <c:pt idx="1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7-4AA3-8489-1D2266DE91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'Box Score'!$A$38</c:f>
              <c:strCache>
                <c:ptCount val="1"/>
                <c:pt idx="0">
                  <c:v>Free Throw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lumMod val="110000"/>
                    </a:schemeClr>
                  </a:gs>
                  <a:gs pos="100000">
                    <a:schemeClr val="accent1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C-4266-A71A-DFF3FAC65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lumMod val="110000"/>
                    </a:schemeClr>
                  </a:gs>
                  <a:gs pos="100000">
                    <a:schemeClr val="accent2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C-4266-A71A-DFF3FAC659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Score'!$B$35:$C$35</c:f>
              <c:strCache>
                <c:ptCount val="2"/>
                <c:pt idx="0">
                  <c:v>Maryland</c:v>
                </c:pt>
                <c:pt idx="1">
                  <c:v>Minnesota</c:v>
                </c:pt>
              </c:strCache>
            </c:strRef>
          </c:cat>
          <c:val>
            <c:numRef>
              <c:f>'Box Score'!$B$38:$C$38</c:f>
              <c:numCache>
                <c:formatCode>0%</c:formatCode>
                <c:ptCount val="2"/>
                <c:pt idx="0">
                  <c:v>0.62962962962962965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C-4266-A71A-DFF3FAC659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3-pt field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'Box Score'!$A$39</c:f>
              <c:strCache>
                <c:ptCount val="1"/>
                <c:pt idx="0">
                  <c:v>Three-pt field goals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lumMod val="110000"/>
                    </a:schemeClr>
                  </a:gs>
                  <a:gs pos="100000">
                    <a:schemeClr val="accent1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C9-4791-9B82-DB576B5E1B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lumMod val="110000"/>
                    </a:schemeClr>
                  </a:gs>
                  <a:gs pos="100000">
                    <a:schemeClr val="accent2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C9-4791-9B82-DB576B5E1B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Score'!$B$35:$C$35</c:f>
              <c:strCache>
                <c:ptCount val="2"/>
                <c:pt idx="0">
                  <c:v>Maryland</c:v>
                </c:pt>
                <c:pt idx="1">
                  <c:v>Minnesota</c:v>
                </c:pt>
              </c:strCache>
            </c:strRef>
          </c:cat>
          <c:val>
            <c:numRef>
              <c:f>'Box Score'!$B$39:$C$39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C9-4791-9B82-DB576B5E1B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'Box Score'!$A$40</c:f>
              <c:strCache>
                <c:ptCount val="1"/>
                <c:pt idx="0">
                  <c:v>Assists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lumMod val="110000"/>
                    </a:schemeClr>
                  </a:gs>
                  <a:gs pos="100000">
                    <a:schemeClr val="accent1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DF-432A-9FAA-FA43679A3F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lumMod val="110000"/>
                    </a:schemeClr>
                  </a:gs>
                  <a:gs pos="100000">
                    <a:schemeClr val="accent2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F-432A-9FAA-FA43679A3F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Score'!$B$35:$C$35</c:f>
              <c:strCache>
                <c:ptCount val="2"/>
                <c:pt idx="0">
                  <c:v>Maryland</c:v>
                </c:pt>
                <c:pt idx="1">
                  <c:v>Minnesota</c:v>
                </c:pt>
              </c:strCache>
            </c:strRef>
          </c:cat>
          <c:val>
            <c:numRef>
              <c:f>'Box Score'!$B$40:$C$40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F-432A-9FAA-FA43679A3F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'Box Score'!$A$41</c:f>
              <c:strCache>
                <c:ptCount val="1"/>
                <c:pt idx="0">
                  <c:v>Rebounds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lumMod val="110000"/>
                    </a:schemeClr>
                  </a:gs>
                  <a:gs pos="100000">
                    <a:schemeClr val="accent1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6-45A6-A866-C0981CB4A2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lumMod val="110000"/>
                    </a:schemeClr>
                  </a:gs>
                  <a:gs pos="100000">
                    <a:schemeClr val="accent2">
                      <a:tint val="82000"/>
                      <a:alpha val="74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6-45A6-A866-C0981CB4A2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Score'!$B$35:$C$35</c:f>
              <c:strCache>
                <c:ptCount val="2"/>
                <c:pt idx="0">
                  <c:v>Maryland</c:v>
                </c:pt>
                <c:pt idx="1">
                  <c:v>Minnesota</c:v>
                </c:pt>
              </c:strCache>
            </c:strRef>
          </c:cat>
          <c:val>
            <c:numRef>
              <c:f>'Box Score'!$B$41:$C$41</c:f>
              <c:numCache>
                <c:formatCode>General</c:formatCode>
                <c:ptCount val="2"/>
                <c:pt idx="0">
                  <c:v>32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6-45A6-A866-C0981CB4A2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9A3AC-2B73-4687-BC5A-26C15D1C0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15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746B5-8815-4220-958E-FCAF7D46D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2ADD0D8-FDD3-4704-84C7-331BB496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587376</xdr:colOff>
      <xdr:row>37</xdr:row>
      <xdr:rowOff>1586</xdr:rowOff>
    </xdr:from>
    <xdr:to>
      <xdr:col>8</xdr:col>
      <xdr:colOff>325437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C553D4-5600-4282-A926-E9163DEF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29</xdr:row>
      <xdr:rowOff>1587</xdr:rowOff>
    </xdr:from>
    <xdr:to>
      <xdr:col>8</xdr:col>
      <xdr:colOff>327279</xdr:colOff>
      <xdr:row>36</xdr:row>
      <xdr:rowOff>152209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1B290C-7D14-4BBF-91C1-EE4A7A1A1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928687</xdr:colOff>
      <xdr:row>36</xdr:row>
      <xdr:rowOff>152400</xdr:rowOff>
    </xdr:from>
    <xdr:to>
      <xdr:col>5</xdr:col>
      <xdr:colOff>605091</xdr:colOff>
      <xdr:row>44</xdr:row>
      <xdr:rowOff>144272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F49ECF-B5FA-4FF3-B56F-7976B81C9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14033</xdr:colOff>
      <xdr:row>37</xdr:row>
      <xdr:rowOff>191</xdr:rowOff>
    </xdr:from>
    <xdr:to>
      <xdr:col>3</xdr:col>
      <xdr:colOff>920750</xdr:colOff>
      <xdr:row>44</xdr:row>
      <xdr:rowOff>150813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92D817-E1AA-45DE-B913-9CEA3737C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</xdr:col>
      <xdr:colOff>15874</xdr:colOff>
      <xdr:row>44</xdr:row>
      <xdr:rowOff>150622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45781F-2922-4B61-8257-5AD9CC3FC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896938</xdr:colOff>
      <xdr:row>29</xdr:row>
      <xdr:rowOff>7938</xdr:rowOff>
    </xdr:from>
    <xdr:to>
      <xdr:col>6</xdr:col>
      <xdr:colOff>0</xdr:colOff>
      <xdr:row>36</xdr:row>
      <xdr:rowOff>158560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8801F3-DA24-44A6-BBB6-3E134DED8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29</xdr:row>
      <xdr:rowOff>9525</xdr:rowOff>
    </xdr:from>
    <xdr:to>
      <xdr:col>1</xdr:col>
      <xdr:colOff>611187</xdr:colOff>
      <xdr:row>37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E64E1A-C19E-47AB-AFBC-DDFF5B5DE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3</xdr:col>
      <xdr:colOff>906717</xdr:colOff>
      <xdr:row>36</xdr:row>
      <xdr:rowOff>150622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4CCB80-4ECF-4824-BF54-2CED904C5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1" max="1" width="13.7109375" style="1" customWidth="1"/>
    <col min="2" max="2" width="38.5703125" style="1" customWidth="1"/>
    <col min="3" max="16384" width="9.140625" style="1"/>
  </cols>
  <sheetData>
    <row r="1" spans="1:2" ht="47.25" x14ac:dyDescent="0.65">
      <c r="A1" s="5" t="s">
        <v>4</v>
      </c>
    </row>
    <row r="3" spans="1:2" ht="18.75" x14ac:dyDescent="0.25">
      <c r="A3" s="2" t="s">
        <v>0</v>
      </c>
      <c r="B3" s="3" t="s">
        <v>144</v>
      </c>
    </row>
    <row r="4" spans="1:2" ht="18.75" x14ac:dyDescent="0.25">
      <c r="A4" s="2" t="s">
        <v>1</v>
      </c>
      <c r="B4" s="6">
        <v>43054</v>
      </c>
    </row>
    <row r="5" spans="1:2" ht="30" x14ac:dyDescent="0.25">
      <c r="A5" s="2" t="s">
        <v>2</v>
      </c>
      <c r="B5" s="4" t="s">
        <v>3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1"/>
  <sheetViews>
    <sheetView tabSelected="1" zoomScale="120" zoomScaleNormal="120" workbookViewId="0">
      <selection activeCell="E6" sqref="E6"/>
    </sheetView>
  </sheetViews>
  <sheetFormatPr defaultRowHeight="12.75" x14ac:dyDescent="0.2"/>
  <cols>
    <col min="1" max="1" width="13.5703125" style="11" customWidth="1"/>
    <col min="2" max="3" width="9.140625" style="11"/>
    <col min="4" max="4" width="18.42578125" style="11" customWidth="1"/>
    <col min="5" max="16384" width="9.140625" style="11"/>
  </cols>
  <sheetData>
    <row r="1" spans="1:4" ht="47.25" x14ac:dyDescent="0.65">
      <c r="A1" s="5" t="s">
        <v>4</v>
      </c>
    </row>
    <row r="2" spans="1:4" ht="23.25" x14ac:dyDescent="0.35">
      <c r="A2" s="27" t="s">
        <v>137</v>
      </c>
      <c r="B2" s="28"/>
      <c r="C2" s="28"/>
    </row>
    <row r="3" spans="1:4" x14ac:dyDescent="0.2">
      <c r="A3" s="37">
        <v>42798</v>
      </c>
      <c r="B3" s="37"/>
      <c r="C3" s="37"/>
    </row>
    <row r="5" spans="1:4" s="7" customFormat="1" ht="15" x14ac:dyDescent="0.25">
      <c r="A5" s="11"/>
      <c r="B5" s="11"/>
      <c r="C5" s="11"/>
      <c r="D5" s="11"/>
    </row>
    <row r="6" spans="1:4" s="7" customFormat="1" ht="15" x14ac:dyDescent="0.25">
      <c r="A6" s="8" t="s">
        <v>5</v>
      </c>
      <c r="B6" s="9" t="s">
        <v>143</v>
      </c>
      <c r="C6" s="10"/>
      <c r="D6" s="26"/>
    </row>
    <row r="7" spans="1:4" x14ac:dyDescent="0.2">
      <c r="A7" s="8" t="s">
        <v>6</v>
      </c>
      <c r="B7" s="9" t="s">
        <v>132</v>
      </c>
      <c r="C7" s="10"/>
      <c r="D7" s="26"/>
    </row>
    <row r="9" spans="1:4" ht="12.75" customHeight="1" x14ac:dyDescent="0.2">
      <c r="A9" s="8" t="s">
        <v>7</v>
      </c>
      <c r="B9" s="38" t="s">
        <v>124</v>
      </c>
      <c r="C9" s="38"/>
      <c r="D9" s="38"/>
    </row>
    <row r="10" spans="1:4" x14ac:dyDescent="0.2">
      <c r="A10" s="8" t="s">
        <v>8</v>
      </c>
      <c r="B10" s="39" t="s">
        <v>125</v>
      </c>
      <c r="C10" s="39"/>
      <c r="D10" s="39"/>
    </row>
    <row r="11" spans="1:4" ht="12.75" customHeight="1" x14ac:dyDescent="0.2">
      <c r="A11" s="8" t="s">
        <v>9</v>
      </c>
      <c r="B11" s="38" t="s">
        <v>126</v>
      </c>
      <c r="C11" s="38"/>
      <c r="D11" s="38"/>
    </row>
  </sheetData>
  <mergeCells count="4">
    <mergeCell ref="A3:C3"/>
    <mergeCell ref="B9:D9"/>
    <mergeCell ref="B10:D10"/>
    <mergeCell ref="B11:D11"/>
  </mergeCells>
  <pageMargins left="0.7" right="0.7" top="0.75" bottom="0.75" header="0.3" footer="0.3"/>
  <pageSetup scale="62" orientation="portrait" r:id="rId1"/>
  <headerFooter>
    <oddFooter>&amp;R&amp;F &amp;A &amp;D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B7A7D515-9C88-40A9-8B51-2F8E7797489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'Season Record'!G6:G19</xm:f>
              <xm:sqref>D7</xm:sqref>
            </x14:sparkline>
          </x14:sparklines>
        </x14:sparklineGroup>
        <x14:sparklineGroup type="stacked" displayEmptyCellsAs="gap" negative="1" xr2:uid="{D5F217F7-0A69-40EB-89C7-612AFC3B5164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'Season Record'!C6:C19</xm:f>
              <xm:sqref>D6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3"/>
  <sheetViews>
    <sheetView topLeftCell="A31" zoomScale="120" zoomScaleNormal="120" workbookViewId="0">
      <selection activeCell="C35" activeCellId="1" sqref="A43:C43 A35:C35"/>
    </sheetView>
  </sheetViews>
  <sheetFormatPr defaultRowHeight="15" x14ac:dyDescent="0.25"/>
  <cols>
    <col min="1" max="1" width="18.42578125" style="7" customWidth="1"/>
    <col min="2" max="3" width="13.42578125" style="7" customWidth="1"/>
    <col min="4" max="16384" width="9.140625" style="7"/>
  </cols>
  <sheetData>
    <row r="1" spans="1:9" ht="47.25" x14ac:dyDescent="0.65">
      <c r="A1" s="5" t="s">
        <v>4</v>
      </c>
    </row>
    <row r="2" spans="1:9" ht="23.25" x14ac:dyDescent="0.35">
      <c r="A2" s="27" t="s">
        <v>135</v>
      </c>
      <c r="B2" s="28"/>
      <c r="C2" s="28"/>
    </row>
    <row r="3" spans="1:9" x14ac:dyDescent="0.25">
      <c r="A3" s="37">
        <v>42798</v>
      </c>
      <c r="B3" s="37"/>
      <c r="C3" s="37"/>
    </row>
    <row r="5" spans="1:9" ht="18.75" x14ac:dyDescent="0.3">
      <c r="A5" s="13" t="s">
        <v>127</v>
      </c>
    </row>
    <row r="6" spans="1:9" ht="15.75" thickBot="1" x14ac:dyDescent="0.3">
      <c r="A6" s="29" t="s">
        <v>15</v>
      </c>
      <c r="B6" s="30" t="s">
        <v>16</v>
      </c>
      <c r="C6" s="30" t="s">
        <v>17</v>
      </c>
      <c r="D6" s="30" t="s">
        <v>18</v>
      </c>
      <c r="E6" s="30" t="s">
        <v>19</v>
      </c>
      <c r="F6" s="30" t="s">
        <v>20</v>
      </c>
      <c r="G6" s="30" t="s">
        <v>21</v>
      </c>
      <c r="H6" s="30" t="s">
        <v>22</v>
      </c>
      <c r="I6" s="31" t="s">
        <v>23</v>
      </c>
    </row>
    <row r="7" spans="1:9" x14ac:dyDescent="0.25">
      <c r="A7" s="15" t="s">
        <v>24</v>
      </c>
      <c r="B7" s="7">
        <v>22</v>
      </c>
      <c r="C7" s="16" t="s">
        <v>51</v>
      </c>
      <c r="D7" s="16" t="s">
        <v>30</v>
      </c>
      <c r="E7" s="7">
        <v>2</v>
      </c>
      <c r="F7" s="7">
        <v>5</v>
      </c>
      <c r="G7" s="7">
        <v>2</v>
      </c>
      <c r="H7" s="7">
        <v>3</v>
      </c>
      <c r="I7" s="17">
        <v>4</v>
      </c>
    </row>
    <row r="8" spans="1:9" x14ac:dyDescent="0.25">
      <c r="A8" s="15" t="s">
        <v>25</v>
      </c>
      <c r="B8" s="7">
        <v>27</v>
      </c>
      <c r="C8" s="16" t="s">
        <v>26</v>
      </c>
      <c r="D8" s="16" t="s">
        <v>27</v>
      </c>
      <c r="E8" s="7">
        <v>3</v>
      </c>
      <c r="F8" s="7">
        <v>5</v>
      </c>
      <c r="G8" s="7">
        <v>2</v>
      </c>
      <c r="H8" s="7">
        <v>1</v>
      </c>
      <c r="I8" s="17">
        <v>18</v>
      </c>
    </row>
    <row r="9" spans="1:9" x14ac:dyDescent="0.25">
      <c r="A9" s="15" t="s">
        <v>28</v>
      </c>
      <c r="B9" s="7">
        <v>12</v>
      </c>
      <c r="C9" s="16" t="s">
        <v>29</v>
      </c>
      <c r="D9" s="16" t="s">
        <v>30</v>
      </c>
      <c r="E9" s="7">
        <v>1</v>
      </c>
      <c r="F9" s="7">
        <v>2</v>
      </c>
      <c r="G9" s="7">
        <v>3</v>
      </c>
      <c r="H9" s="7">
        <v>3</v>
      </c>
      <c r="I9" s="17">
        <v>2</v>
      </c>
    </row>
    <row r="10" spans="1:9" x14ac:dyDescent="0.25">
      <c r="A10" s="15" t="s">
        <v>31</v>
      </c>
      <c r="B10" s="7">
        <v>31</v>
      </c>
      <c r="C10" s="16" t="s">
        <v>32</v>
      </c>
      <c r="D10" s="16" t="s">
        <v>47</v>
      </c>
      <c r="E10" s="7">
        <v>0</v>
      </c>
      <c r="F10" s="7">
        <v>4</v>
      </c>
      <c r="G10" s="7">
        <v>3</v>
      </c>
      <c r="H10" s="7">
        <v>0</v>
      </c>
      <c r="I10" s="17">
        <v>8</v>
      </c>
    </row>
    <row r="11" spans="1:9" x14ac:dyDescent="0.25">
      <c r="A11" s="15" t="s">
        <v>33</v>
      </c>
      <c r="B11" s="7">
        <v>34</v>
      </c>
      <c r="C11" s="16" t="s">
        <v>53</v>
      </c>
      <c r="D11" s="16" t="s">
        <v>36</v>
      </c>
      <c r="E11" s="7">
        <v>0</v>
      </c>
      <c r="F11" s="7">
        <v>2</v>
      </c>
      <c r="G11" s="7">
        <v>1</v>
      </c>
      <c r="H11" s="7">
        <v>1</v>
      </c>
      <c r="I11" s="17">
        <v>12</v>
      </c>
    </row>
    <row r="12" spans="1:9" x14ac:dyDescent="0.25">
      <c r="A12" s="15" t="s">
        <v>35</v>
      </c>
      <c r="B12" s="7">
        <v>11</v>
      </c>
      <c r="C12" s="16" t="s">
        <v>36</v>
      </c>
      <c r="D12" s="16" t="s">
        <v>37</v>
      </c>
      <c r="E12" s="7">
        <v>1</v>
      </c>
      <c r="F12" s="7">
        <v>4</v>
      </c>
      <c r="G12" s="7">
        <v>0</v>
      </c>
      <c r="H12" s="7">
        <v>1</v>
      </c>
      <c r="I12" s="17">
        <v>5</v>
      </c>
    </row>
    <row r="13" spans="1:9" x14ac:dyDescent="0.25">
      <c r="A13" s="15" t="s">
        <v>38</v>
      </c>
      <c r="B13" s="7">
        <v>2</v>
      </c>
      <c r="C13" s="16" t="s">
        <v>30</v>
      </c>
      <c r="D13" s="16" t="s">
        <v>30</v>
      </c>
      <c r="E13" s="7">
        <v>0</v>
      </c>
      <c r="F13" s="7">
        <v>0</v>
      </c>
      <c r="G13" s="7">
        <v>0</v>
      </c>
      <c r="H13" s="7">
        <v>1</v>
      </c>
      <c r="I13" s="17">
        <v>0</v>
      </c>
    </row>
    <row r="14" spans="1:9" x14ac:dyDescent="0.25">
      <c r="A14" s="15" t="s">
        <v>39</v>
      </c>
      <c r="B14" s="7">
        <v>9</v>
      </c>
      <c r="C14" s="16" t="s">
        <v>29</v>
      </c>
      <c r="D14" s="16" t="s">
        <v>30</v>
      </c>
      <c r="E14" s="7">
        <v>1</v>
      </c>
      <c r="F14" s="7">
        <v>1</v>
      </c>
      <c r="G14" s="7">
        <v>0</v>
      </c>
      <c r="H14" s="7">
        <v>2</v>
      </c>
      <c r="I14" s="17">
        <v>1</v>
      </c>
    </row>
    <row r="15" spans="1:9" x14ac:dyDescent="0.25">
      <c r="A15" s="15" t="s">
        <v>40</v>
      </c>
      <c r="B15" s="7">
        <v>16</v>
      </c>
      <c r="C15" s="16" t="s">
        <v>29</v>
      </c>
      <c r="D15" s="16" t="s">
        <v>34</v>
      </c>
      <c r="E15" s="7">
        <v>0</v>
      </c>
      <c r="F15" s="7">
        <v>0</v>
      </c>
      <c r="G15" s="7">
        <v>2</v>
      </c>
      <c r="H15" s="7">
        <v>5</v>
      </c>
      <c r="I15" s="17">
        <v>6</v>
      </c>
    </row>
    <row r="16" spans="1:9" x14ac:dyDescent="0.25">
      <c r="A16" s="15" t="s">
        <v>41</v>
      </c>
      <c r="B16" s="7">
        <v>1</v>
      </c>
      <c r="C16" s="16" t="s">
        <v>42</v>
      </c>
      <c r="D16" s="16" t="s">
        <v>29</v>
      </c>
      <c r="E16" s="7">
        <v>0</v>
      </c>
      <c r="F16" s="7">
        <v>0</v>
      </c>
      <c r="G16" s="7">
        <v>0</v>
      </c>
      <c r="H16" s="7">
        <v>0</v>
      </c>
      <c r="I16" s="17">
        <v>1</v>
      </c>
    </row>
    <row r="17" spans="1:9" x14ac:dyDescent="0.25">
      <c r="A17" s="15" t="s">
        <v>43</v>
      </c>
      <c r="B17" s="7">
        <v>12</v>
      </c>
      <c r="C17" s="16" t="s">
        <v>30</v>
      </c>
      <c r="D17" s="16" t="s">
        <v>30</v>
      </c>
      <c r="E17" s="7">
        <v>1</v>
      </c>
      <c r="F17" s="7">
        <v>2</v>
      </c>
      <c r="G17" s="7">
        <v>3</v>
      </c>
      <c r="H17" s="7">
        <v>1</v>
      </c>
      <c r="I17" s="17">
        <v>0</v>
      </c>
    </row>
    <row r="18" spans="1:9" x14ac:dyDescent="0.25">
      <c r="A18" s="15" t="s">
        <v>44</v>
      </c>
      <c r="B18" s="7">
        <v>7</v>
      </c>
      <c r="C18" s="16" t="s">
        <v>37</v>
      </c>
      <c r="D18" s="16" t="s">
        <v>37</v>
      </c>
      <c r="E18" s="7">
        <v>0</v>
      </c>
      <c r="F18" s="7">
        <v>1</v>
      </c>
      <c r="G18" s="7">
        <v>1</v>
      </c>
      <c r="H18" s="7">
        <v>1</v>
      </c>
      <c r="I18" s="17">
        <v>4</v>
      </c>
    </row>
    <row r="19" spans="1:9" x14ac:dyDescent="0.25">
      <c r="A19" s="15" t="s">
        <v>45</v>
      </c>
      <c r="B19" s="7">
        <v>16</v>
      </c>
      <c r="C19" s="16" t="s">
        <v>46</v>
      </c>
      <c r="D19" s="16" t="s">
        <v>47</v>
      </c>
      <c r="E19" s="7">
        <v>2</v>
      </c>
      <c r="F19" s="7">
        <v>6</v>
      </c>
      <c r="G19" s="7">
        <v>1</v>
      </c>
      <c r="H19" s="7">
        <v>2</v>
      </c>
      <c r="I19" s="17">
        <v>8</v>
      </c>
    </row>
    <row r="20" spans="1:9" ht="15.75" thickBot="1" x14ac:dyDescent="0.3">
      <c r="A20" s="18" t="s">
        <v>48</v>
      </c>
      <c r="B20" s="19"/>
      <c r="C20" s="20" t="s">
        <v>128</v>
      </c>
      <c r="D20" s="20" t="s">
        <v>129</v>
      </c>
      <c r="E20" s="19">
        <f>SUM(E7:E19)</f>
        <v>11</v>
      </c>
      <c r="F20" s="19">
        <f>SUM(F7:F19)</f>
        <v>32</v>
      </c>
      <c r="G20" s="19">
        <f>SUM(G7:G19)</f>
        <v>18</v>
      </c>
      <c r="H20" s="19">
        <f>SUM(H7:H19)</f>
        <v>21</v>
      </c>
      <c r="I20" s="21">
        <f>SUM(I7:I19)</f>
        <v>69</v>
      </c>
    </row>
    <row r="21" spans="1:9" ht="15.75" thickTop="1" x14ac:dyDescent="0.25"/>
    <row r="22" spans="1:9" ht="18.75" x14ac:dyDescent="0.3">
      <c r="A22" s="13" t="s">
        <v>95</v>
      </c>
    </row>
    <row r="23" spans="1:9" ht="15.75" thickBot="1" x14ac:dyDescent="0.3">
      <c r="A23" s="29" t="s">
        <v>49</v>
      </c>
      <c r="B23" s="30" t="s">
        <v>16</v>
      </c>
      <c r="C23" s="30" t="s">
        <v>17</v>
      </c>
      <c r="D23" s="30" t="s">
        <v>18</v>
      </c>
      <c r="E23" s="30" t="s">
        <v>19</v>
      </c>
      <c r="F23" s="30" t="s">
        <v>20</v>
      </c>
      <c r="G23" s="30" t="s">
        <v>21</v>
      </c>
      <c r="H23" s="30" t="s">
        <v>22</v>
      </c>
      <c r="I23" s="31" t="s">
        <v>23</v>
      </c>
    </row>
    <row r="24" spans="1:9" x14ac:dyDescent="0.25">
      <c r="A24" s="15" t="s">
        <v>50</v>
      </c>
      <c r="B24" s="7">
        <v>31</v>
      </c>
      <c r="C24" s="16" t="s">
        <v>51</v>
      </c>
      <c r="D24" s="16" t="s">
        <v>130</v>
      </c>
      <c r="E24" s="7">
        <v>1</v>
      </c>
      <c r="F24" s="7">
        <v>6</v>
      </c>
      <c r="G24" s="7">
        <v>3</v>
      </c>
      <c r="H24" s="7">
        <v>5</v>
      </c>
      <c r="I24" s="17">
        <v>6</v>
      </c>
    </row>
    <row r="25" spans="1:9" x14ac:dyDescent="0.25">
      <c r="A25" s="15" t="s">
        <v>52</v>
      </c>
      <c r="B25" s="7">
        <v>25</v>
      </c>
      <c r="C25" s="16" t="s">
        <v>53</v>
      </c>
      <c r="D25" s="16" t="s">
        <v>36</v>
      </c>
      <c r="E25" s="7">
        <v>3</v>
      </c>
      <c r="F25" s="7">
        <v>5</v>
      </c>
      <c r="G25" s="7">
        <v>0</v>
      </c>
      <c r="H25" s="7">
        <v>3</v>
      </c>
      <c r="I25" s="17">
        <v>14</v>
      </c>
    </row>
    <row r="26" spans="1:9" x14ac:dyDescent="0.25">
      <c r="A26" s="15" t="s">
        <v>54</v>
      </c>
      <c r="B26" s="7">
        <v>24</v>
      </c>
      <c r="C26" s="16" t="s">
        <v>36</v>
      </c>
      <c r="D26" s="16" t="s">
        <v>34</v>
      </c>
      <c r="E26" s="7">
        <v>2</v>
      </c>
      <c r="F26" s="7">
        <v>3</v>
      </c>
      <c r="G26" s="7">
        <v>1</v>
      </c>
      <c r="H26" s="7">
        <v>4</v>
      </c>
      <c r="I26" s="17">
        <v>8</v>
      </c>
    </row>
    <row r="27" spans="1:9" x14ac:dyDescent="0.25">
      <c r="A27" s="15" t="s">
        <v>55</v>
      </c>
      <c r="B27" s="7">
        <v>32</v>
      </c>
      <c r="C27" s="16" t="s">
        <v>56</v>
      </c>
      <c r="D27" s="16" t="s">
        <v>30</v>
      </c>
      <c r="E27" s="7">
        <v>3</v>
      </c>
      <c r="F27" s="7">
        <v>5</v>
      </c>
      <c r="G27" s="7">
        <v>1</v>
      </c>
      <c r="H27" s="7">
        <v>5</v>
      </c>
      <c r="I27" s="17">
        <v>21</v>
      </c>
    </row>
    <row r="28" spans="1:9" x14ac:dyDescent="0.25">
      <c r="A28" s="15" t="s">
        <v>57</v>
      </c>
      <c r="B28" s="7">
        <v>32</v>
      </c>
      <c r="C28" s="16" t="s">
        <v>58</v>
      </c>
      <c r="D28" s="16" t="s">
        <v>36</v>
      </c>
      <c r="E28" s="7">
        <v>0</v>
      </c>
      <c r="F28" s="7">
        <v>3</v>
      </c>
      <c r="G28" s="7">
        <v>0</v>
      </c>
      <c r="H28" s="7">
        <v>4</v>
      </c>
      <c r="I28" s="17">
        <v>8</v>
      </c>
    </row>
    <row r="29" spans="1:9" x14ac:dyDescent="0.25">
      <c r="A29" s="15" t="s">
        <v>59</v>
      </c>
      <c r="B29" s="7">
        <v>16</v>
      </c>
      <c r="C29" s="16" t="s">
        <v>37</v>
      </c>
      <c r="D29" s="16" t="s">
        <v>60</v>
      </c>
      <c r="E29" s="7">
        <v>0</v>
      </c>
      <c r="F29" s="7">
        <v>2</v>
      </c>
      <c r="G29" s="7">
        <v>3</v>
      </c>
      <c r="H29" s="7">
        <v>1</v>
      </c>
      <c r="I29" s="17">
        <v>5</v>
      </c>
    </row>
    <row r="30" spans="1:9" x14ac:dyDescent="0.25">
      <c r="A30" s="15" t="s">
        <v>61</v>
      </c>
      <c r="B30" s="7">
        <v>22</v>
      </c>
      <c r="C30" s="16" t="s">
        <v>62</v>
      </c>
      <c r="D30" s="16" t="s">
        <v>42</v>
      </c>
      <c r="E30" s="7">
        <v>2</v>
      </c>
      <c r="F30" s="7">
        <v>5</v>
      </c>
      <c r="G30" s="7">
        <v>0</v>
      </c>
      <c r="H30" s="7">
        <v>3</v>
      </c>
      <c r="I30" s="17">
        <v>3</v>
      </c>
    </row>
    <row r="31" spans="1:9" x14ac:dyDescent="0.25">
      <c r="A31" s="15" t="s">
        <v>63</v>
      </c>
      <c r="B31" s="7">
        <v>6</v>
      </c>
      <c r="C31" s="16" t="s">
        <v>64</v>
      </c>
      <c r="D31" s="16" t="s">
        <v>29</v>
      </c>
      <c r="E31" s="7">
        <v>0</v>
      </c>
      <c r="F31" s="7">
        <v>0</v>
      </c>
      <c r="G31" s="7">
        <v>0</v>
      </c>
      <c r="H31" s="7">
        <v>2</v>
      </c>
      <c r="I31" s="17">
        <v>10</v>
      </c>
    </row>
    <row r="32" spans="1:9" x14ac:dyDescent="0.25">
      <c r="A32" s="15" t="s">
        <v>65</v>
      </c>
      <c r="B32" s="7">
        <v>12</v>
      </c>
      <c r="C32" s="16" t="s">
        <v>42</v>
      </c>
      <c r="D32" s="16" t="s">
        <v>30</v>
      </c>
      <c r="E32" s="7">
        <v>0</v>
      </c>
      <c r="F32" s="7">
        <v>1</v>
      </c>
      <c r="G32" s="7">
        <v>0</v>
      </c>
      <c r="H32" s="7">
        <v>4</v>
      </c>
      <c r="I32" s="17">
        <v>0</v>
      </c>
    </row>
    <row r="33" spans="1:9" ht="15.75" thickBot="1" x14ac:dyDescent="0.3">
      <c r="A33" s="18" t="s">
        <v>48</v>
      </c>
      <c r="B33" s="19"/>
      <c r="C33" s="20" t="s">
        <v>66</v>
      </c>
      <c r="D33" s="20" t="s">
        <v>131</v>
      </c>
      <c r="E33" s="19">
        <f>SUM(E24:E32)</f>
        <v>11</v>
      </c>
      <c r="F33" s="19">
        <f>SUM(F24:F32)</f>
        <v>30</v>
      </c>
      <c r="G33" s="19">
        <f>SUM(G24:G32)</f>
        <v>8</v>
      </c>
      <c r="H33" s="19">
        <f>SUM(H24:H32)</f>
        <v>31</v>
      </c>
      <c r="I33" s="21">
        <f>SUM(I24:I32)</f>
        <v>75</v>
      </c>
    </row>
    <row r="34" spans="1:9" ht="15.75" thickTop="1" x14ac:dyDescent="0.25"/>
    <row r="35" spans="1:9" ht="15.75" thickBot="1" x14ac:dyDescent="0.3">
      <c r="A35" s="14" t="s">
        <v>67</v>
      </c>
      <c r="B35" s="22" t="s">
        <v>127</v>
      </c>
      <c r="C35" s="22" t="s">
        <v>95</v>
      </c>
    </row>
    <row r="36" spans="1:9" x14ac:dyDescent="0.25">
      <c r="A36" s="15" t="s">
        <v>68</v>
      </c>
      <c r="B36" s="7">
        <f>I20</f>
        <v>69</v>
      </c>
      <c r="C36" s="7">
        <f>I33</f>
        <v>75</v>
      </c>
    </row>
    <row r="37" spans="1:9" x14ac:dyDescent="0.25">
      <c r="A37" s="15" t="s">
        <v>69</v>
      </c>
      <c r="B37" s="36">
        <f>25/57</f>
        <v>0.43859649122807015</v>
      </c>
      <c r="C37" s="36">
        <f>28/58</f>
        <v>0.48275862068965519</v>
      </c>
    </row>
    <row r="38" spans="1:9" x14ac:dyDescent="0.25">
      <c r="A38" s="15" t="s">
        <v>70</v>
      </c>
      <c r="B38" s="36">
        <f>17/27</f>
        <v>0.62962962962962965</v>
      </c>
      <c r="C38" s="36">
        <f>12/24</f>
        <v>0.5</v>
      </c>
    </row>
    <row r="39" spans="1:9" x14ac:dyDescent="0.25">
      <c r="A39" s="15" t="s">
        <v>71</v>
      </c>
      <c r="B39" s="7">
        <v>6</v>
      </c>
      <c r="C39" s="7">
        <v>4</v>
      </c>
    </row>
    <row r="40" spans="1:9" x14ac:dyDescent="0.25">
      <c r="A40" s="15" t="s">
        <v>72</v>
      </c>
      <c r="B40" s="7">
        <f>G20</f>
        <v>18</v>
      </c>
      <c r="C40" s="7">
        <f>G33</f>
        <v>8</v>
      </c>
    </row>
    <row r="41" spans="1:9" x14ac:dyDescent="0.25">
      <c r="A41" s="15" t="s">
        <v>73</v>
      </c>
      <c r="B41" s="7">
        <f>F20</f>
        <v>32</v>
      </c>
      <c r="C41" s="7">
        <f>F33</f>
        <v>30</v>
      </c>
    </row>
    <row r="42" spans="1:9" x14ac:dyDescent="0.25">
      <c r="A42" s="15" t="s">
        <v>74</v>
      </c>
      <c r="B42" s="7">
        <v>18</v>
      </c>
      <c r="C42" s="7">
        <v>21</v>
      </c>
    </row>
    <row r="43" spans="1:9" x14ac:dyDescent="0.25">
      <c r="A43" s="15" t="s">
        <v>75</v>
      </c>
      <c r="B43" s="7">
        <v>2</v>
      </c>
      <c r="C43" s="7">
        <v>5</v>
      </c>
    </row>
  </sheetData>
  <mergeCells count="1">
    <mergeCell ref="A3:C3"/>
  </mergeCells>
  <pageMargins left="0.7" right="0.7" top="0.75" bottom="0.75" header="0.3" footer="0.3"/>
  <pageSetup scale="92" orientation="portrait" r:id="rId1"/>
  <headerFooter>
    <oddFooter>&amp;R&amp;F &amp;A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47"/>
  <sheetViews>
    <sheetView topLeftCell="A4" zoomScale="120" zoomScaleNormal="120" workbookViewId="0">
      <selection activeCell="D22" sqref="D22"/>
    </sheetView>
  </sheetViews>
  <sheetFormatPr defaultRowHeight="15" x14ac:dyDescent="0.25"/>
  <cols>
    <col min="1" max="1" width="24.28515625" style="12" customWidth="1"/>
    <col min="2" max="2" width="11.5703125" style="12" bestFit="1" customWidth="1"/>
    <col min="3" max="4" width="14.28515625" style="12" customWidth="1"/>
    <col min="5" max="5" width="16.140625" style="12" customWidth="1"/>
    <col min="6" max="16384" width="9.140625" style="12"/>
  </cols>
  <sheetData>
    <row r="1" spans="1:5" s="11" customFormat="1" ht="47.25" x14ac:dyDescent="0.65">
      <c r="A1" s="5" t="s">
        <v>4</v>
      </c>
    </row>
    <row r="2" spans="1:5" ht="23.25" x14ac:dyDescent="0.35">
      <c r="A2" s="27" t="s">
        <v>136</v>
      </c>
      <c r="B2" s="28"/>
      <c r="C2" s="28"/>
      <c r="D2" s="28"/>
    </row>
    <row r="3" spans="1:5" x14ac:dyDescent="0.25">
      <c r="A3" s="37">
        <v>42798</v>
      </c>
      <c r="B3" s="37"/>
      <c r="C3" s="37"/>
      <c r="D3" s="37"/>
    </row>
    <row r="5" spans="1:5" x14ac:dyDescent="0.25">
      <c r="A5" s="32" t="s">
        <v>10</v>
      </c>
      <c r="B5" s="33" t="s">
        <v>11</v>
      </c>
      <c r="C5" s="33" t="s">
        <v>127</v>
      </c>
      <c r="D5" s="33" t="s">
        <v>95</v>
      </c>
      <c r="E5" s="33" t="s">
        <v>138</v>
      </c>
    </row>
    <row r="6" spans="1:5" x14ac:dyDescent="0.25">
      <c r="A6" s="40" t="s">
        <v>13</v>
      </c>
      <c r="B6" s="34">
        <v>0</v>
      </c>
      <c r="C6" s="35">
        <v>2</v>
      </c>
      <c r="D6" s="35">
        <v>0</v>
      </c>
      <c r="E6" s="35">
        <f>C6-D6</f>
        <v>2</v>
      </c>
    </row>
    <row r="7" spans="1:5" x14ac:dyDescent="0.25">
      <c r="A7" s="41"/>
      <c r="B7" s="34">
        <v>4.1666666666666664E-2</v>
      </c>
      <c r="C7" s="35">
        <v>4</v>
      </c>
      <c r="D7" s="35">
        <v>2</v>
      </c>
      <c r="E7" s="35">
        <f t="shared" ref="E7:E47" si="0">C7-D7</f>
        <v>2</v>
      </c>
    </row>
    <row r="8" spans="1:5" x14ac:dyDescent="0.25">
      <c r="A8" s="41"/>
      <c r="B8" s="34">
        <v>8.3333333333333301E-2</v>
      </c>
      <c r="C8" s="35">
        <v>4</v>
      </c>
      <c r="D8" s="35">
        <v>2</v>
      </c>
      <c r="E8" s="35">
        <f t="shared" si="0"/>
        <v>2</v>
      </c>
    </row>
    <row r="9" spans="1:5" x14ac:dyDescent="0.25">
      <c r="A9" s="41"/>
      <c r="B9" s="34">
        <v>0.125</v>
      </c>
      <c r="C9" s="35">
        <v>4</v>
      </c>
      <c r="D9" s="35">
        <v>3</v>
      </c>
      <c r="E9" s="35">
        <f t="shared" si="0"/>
        <v>1</v>
      </c>
    </row>
    <row r="10" spans="1:5" x14ac:dyDescent="0.25">
      <c r="A10" s="41"/>
      <c r="B10" s="34">
        <v>0.16666666666666699</v>
      </c>
      <c r="C10" s="35">
        <v>7</v>
      </c>
      <c r="D10" s="35">
        <v>6</v>
      </c>
      <c r="E10" s="35">
        <f t="shared" si="0"/>
        <v>1</v>
      </c>
    </row>
    <row r="11" spans="1:5" x14ac:dyDescent="0.25">
      <c r="A11" s="41"/>
      <c r="B11" s="34">
        <v>0.20833333333333301</v>
      </c>
      <c r="C11" s="35">
        <v>7</v>
      </c>
      <c r="D11" s="35">
        <v>8</v>
      </c>
      <c r="E11" s="35">
        <f t="shared" si="0"/>
        <v>-1</v>
      </c>
    </row>
    <row r="12" spans="1:5" x14ac:dyDescent="0.25">
      <c r="A12" s="41"/>
      <c r="B12" s="34">
        <v>0.25</v>
      </c>
      <c r="C12" s="35">
        <v>10</v>
      </c>
      <c r="D12" s="35">
        <v>8</v>
      </c>
      <c r="E12" s="35">
        <f t="shared" si="0"/>
        <v>2</v>
      </c>
    </row>
    <row r="13" spans="1:5" x14ac:dyDescent="0.25">
      <c r="A13" s="41"/>
      <c r="B13" s="34">
        <v>0.29166666666666702</v>
      </c>
      <c r="C13" s="35">
        <v>10</v>
      </c>
      <c r="D13" s="35">
        <v>8</v>
      </c>
      <c r="E13" s="35">
        <f t="shared" si="0"/>
        <v>2</v>
      </c>
    </row>
    <row r="14" spans="1:5" x14ac:dyDescent="0.25">
      <c r="A14" s="41"/>
      <c r="B14" s="34">
        <v>0.33333333333333298</v>
      </c>
      <c r="C14" s="35">
        <v>13</v>
      </c>
      <c r="D14" s="35">
        <v>10</v>
      </c>
      <c r="E14" s="35">
        <f t="shared" si="0"/>
        <v>3</v>
      </c>
    </row>
    <row r="15" spans="1:5" x14ac:dyDescent="0.25">
      <c r="A15" s="41"/>
      <c r="B15" s="34">
        <v>0.375</v>
      </c>
      <c r="C15" s="35">
        <v>13</v>
      </c>
      <c r="D15" s="35">
        <v>14</v>
      </c>
      <c r="E15" s="35">
        <f t="shared" si="0"/>
        <v>-1</v>
      </c>
    </row>
    <row r="16" spans="1:5" x14ac:dyDescent="0.25">
      <c r="A16" s="41"/>
      <c r="B16" s="34">
        <v>0.41666666666666702</v>
      </c>
      <c r="C16" s="35">
        <v>13</v>
      </c>
      <c r="D16" s="35">
        <v>16</v>
      </c>
      <c r="E16" s="35">
        <f t="shared" si="0"/>
        <v>-3</v>
      </c>
    </row>
    <row r="17" spans="1:5" x14ac:dyDescent="0.25">
      <c r="A17" s="41"/>
      <c r="B17" s="34">
        <v>0.45833333333333298</v>
      </c>
      <c r="C17" s="35">
        <v>13</v>
      </c>
      <c r="D17" s="35">
        <v>17</v>
      </c>
      <c r="E17" s="35">
        <f t="shared" si="0"/>
        <v>-4</v>
      </c>
    </row>
    <row r="18" spans="1:5" x14ac:dyDescent="0.25">
      <c r="A18" s="41"/>
      <c r="B18" s="34">
        <v>0.5</v>
      </c>
      <c r="C18" s="35">
        <v>13</v>
      </c>
      <c r="D18" s="35">
        <v>17</v>
      </c>
      <c r="E18" s="35">
        <f t="shared" si="0"/>
        <v>-4</v>
      </c>
    </row>
    <row r="19" spans="1:5" x14ac:dyDescent="0.25">
      <c r="A19" s="41"/>
      <c r="B19" s="34">
        <v>0.54166666666666696</v>
      </c>
      <c r="C19" s="35">
        <v>15</v>
      </c>
      <c r="D19" s="35">
        <v>19</v>
      </c>
      <c r="E19" s="35">
        <f t="shared" si="0"/>
        <v>-4</v>
      </c>
    </row>
    <row r="20" spans="1:5" x14ac:dyDescent="0.25">
      <c r="A20" s="41"/>
      <c r="B20" s="34">
        <v>0.58333333333333304</v>
      </c>
      <c r="C20" s="35">
        <v>18</v>
      </c>
      <c r="D20" s="35">
        <v>20</v>
      </c>
      <c r="E20" s="35">
        <f t="shared" si="0"/>
        <v>-2</v>
      </c>
    </row>
    <row r="21" spans="1:5" x14ac:dyDescent="0.25">
      <c r="A21" s="41"/>
      <c r="B21" s="34">
        <v>0.625</v>
      </c>
      <c r="C21" s="35">
        <v>20</v>
      </c>
      <c r="D21" s="35">
        <v>22</v>
      </c>
      <c r="E21" s="35">
        <f t="shared" si="0"/>
        <v>-2</v>
      </c>
    </row>
    <row r="22" spans="1:5" x14ac:dyDescent="0.25">
      <c r="A22" s="41"/>
      <c r="B22" s="34">
        <v>0.66666666666666696</v>
      </c>
      <c r="C22" s="35">
        <v>20</v>
      </c>
      <c r="D22" s="35">
        <v>23</v>
      </c>
      <c r="E22" s="35">
        <f t="shared" si="0"/>
        <v>-3</v>
      </c>
    </row>
    <row r="23" spans="1:5" x14ac:dyDescent="0.25">
      <c r="A23" s="41"/>
      <c r="B23" s="34">
        <v>0.70833333333333304</v>
      </c>
      <c r="C23" s="35">
        <v>22</v>
      </c>
      <c r="D23" s="35">
        <v>26</v>
      </c>
      <c r="E23" s="35">
        <f t="shared" si="0"/>
        <v>-4</v>
      </c>
    </row>
    <row r="24" spans="1:5" x14ac:dyDescent="0.25">
      <c r="A24" s="41"/>
      <c r="B24" s="34">
        <v>0.75</v>
      </c>
      <c r="C24" s="35">
        <v>27</v>
      </c>
      <c r="D24" s="35">
        <v>26</v>
      </c>
      <c r="E24" s="35">
        <f t="shared" si="0"/>
        <v>1</v>
      </c>
    </row>
    <row r="25" spans="1:5" x14ac:dyDescent="0.25">
      <c r="A25" s="41"/>
      <c r="B25" s="34">
        <v>0.79166666666666696</v>
      </c>
      <c r="C25" s="35">
        <v>28</v>
      </c>
      <c r="D25" s="35">
        <v>27</v>
      </c>
      <c r="E25" s="35">
        <f t="shared" si="0"/>
        <v>1</v>
      </c>
    </row>
    <row r="26" spans="1:5" x14ac:dyDescent="0.25">
      <c r="A26" s="42"/>
      <c r="B26" s="34">
        <v>0.83333333333333304</v>
      </c>
      <c r="C26" s="35">
        <v>31</v>
      </c>
      <c r="D26" s="35">
        <v>30</v>
      </c>
      <c r="E26" s="35">
        <f t="shared" si="0"/>
        <v>1</v>
      </c>
    </row>
    <row r="27" spans="1:5" x14ac:dyDescent="0.25">
      <c r="A27" s="40" t="s">
        <v>14</v>
      </c>
      <c r="B27" s="34">
        <v>0</v>
      </c>
      <c r="C27" s="35">
        <v>31</v>
      </c>
      <c r="D27" s="35">
        <v>30</v>
      </c>
      <c r="E27" s="35">
        <f t="shared" si="0"/>
        <v>1</v>
      </c>
    </row>
    <row r="28" spans="1:5" x14ac:dyDescent="0.25">
      <c r="A28" s="41"/>
      <c r="B28" s="34">
        <v>4.1666666666666664E-2</v>
      </c>
      <c r="C28" s="35">
        <v>31</v>
      </c>
      <c r="D28" s="35">
        <v>30</v>
      </c>
      <c r="E28" s="35">
        <f t="shared" si="0"/>
        <v>1</v>
      </c>
    </row>
    <row r="29" spans="1:5" x14ac:dyDescent="0.25">
      <c r="A29" s="41"/>
      <c r="B29" s="34">
        <v>8.3333333333333301E-2</v>
      </c>
      <c r="C29" s="35">
        <v>33</v>
      </c>
      <c r="D29" s="35">
        <v>32</v>
      </c>
      <c r="E29" s="35">
        <f t="shared" si="0"/>
        <v>1</v>
      </c>
    </row>
    <row r="30" spans="1:5" x14ac:dyDescent="0.25">
      <c r="A30" s="41"/>
      <c r="B30" s="34">
        <v>0.125</v>
      </c>
      <c r="C30" s="35">
        <v>35</v>
      </c>
      <c r="D30" s="35">
        <v>38</v>
      </c>
      <c r="E30" s="35">
        <f t="shared" si="0"/>
        <v>-3</v>
      </c>
    </row>
    <row r="31" spans="1:5" x14ac:dyDescent="0.25">
      <c r="A31" s="41"/>
      <c r="B31" s="34">
        <v>0.16666666666666699</v>
      </c>
      <c r="C31" s="35">
        <v>35</v>
      </c>
      <c r="D31" s="35">
        <v>42</v>
      </c>
      <c r="E31" s="35">
        <f t="shared" si="0"/>
        <v>-7</v>
      </c>
    </row>
    <row r="32" spans="1:5" x14ac:dyDescent="0.25">
      <c r="A32" s="41"/>
      <c r="B32" s="34">
        <v>0.20833333333333301</v>
      </c>
      <c r="C32" s="35">
        <v>37</v>
      </c>
      <c r="D32" s="35">
        <v>43</v>
      </c>
      <c r="E32" s="35">
        <f t="shared" si="0"/>
        <v>-6</v>
      </c>
    </row>
    <row r="33" spans="1:5" x14ac:dyDescent="0.25">
      <c r="A33" s="41"/>
      <c r="B33" s="34">
        <v>0.25</v>
      </c>
      <c r="C33" s="35">
        <v>40</v>
      </c>
      <c r="D33" s="35">
        <v>43</v>
      </c>
      <c r="E33" s="35">
        <f t="shared" si="0"/>
        <v>-3</v>
      </c>
    </row>
    <row r="34" spans="1:5" x14ac:dyDescent="0.25">
      <c r="A34" s="41"/>
      <c r="B34" s="34">
        <v>0.29166666666666702</v>
      </c>
      <c r="C34" s="35">
        <v>44</v>
      </c>
      <c r="D34" s="35">
        <v>43</v>
      </c>
      <c r="E34" s="35">
        <f t="shared" si="0"/>
        <v>1</v>
      </c>
    </row>
    <row r="35" spans="1:5" x14ac:dyDescent="0.25">
      <c r="A35" s="41"/>
      <c r="B35" s="34">
        <v>0.33333333333333298</v>
      </c>
      <c r="C35" s="35">
        <v>48</v>
      </c>
      <c r="D35" s="35">
        <v>45</v>
      </c>
      <c r="E35" s="35">
        <f t="shared" si="0"/>
        <v>3</v>
      </c>
    </row>
    <row r="36" spans="1:5" x14ac:dyDescent="0.25">
      <c r="A36" s="41"/>
      <c r="B36" s="34">
        <v>0.375</v>
      </c>
      <c r="C36" s="35">
        <v>52</v>
      </c>
      <c r="D36" s="35">
        <v>47</v>
      </c>
      <c r="E36" s="35">
        <f t="shared" si="0"/>
        <v>5</v>
      </c>
    </row>
    <row r="37" spans="1:5" x14ac:dyDescent="0.25">
      <c r="A37" s="41"/>
      <c r="B37" s="34">
        <v>0.41666666666666702</v>
      </c>
      <c r="C37" s="35">
        <v>54</v>
      </c>
      <c r="D37" s="35">
        <v>49</v>
      </c>
      <c r="E37" s="35">
        <f t="shared" si="0"/>
        <v>5</v>
      </c>
    </row>
    <row r="38" spans="1:5" x14ac:dyDescent="0.25">
      <c r="A38" s="41"/>
      <c r="B38" s="34">
        <v>0.45833333333333298</v>
      </c>
      <c r="C38" s="35">
        <v>58</v>
      </c>
      <c r="D38" s="35">
        <v>51</v>
      </c>
      <c r="E38" s="35">
        <f t="shared" si="0"/>
        <v>7</v>
      </c>
    </row>
    <row r="39" spans="1:5" x14ac:dyDescent="0.25">
      <c r="A39" s="41"/>
      <c r="B39" s="34">
        <v>0.5</v>
      </c>
      <c r="C39" s="35">
        <v>59</v>
      </c>
      <c r="D39" s="35">
        <v>54</v>
      </c>
      <c r="E39" s="35">
        <f t="shared" si="0"/>
        <v>5</v>
      </c>
    </row>
    <row r="40" spans="1:5" x14ac:dyDescent="0.25">
      <c r="A40" s="41"/>
      <c r="B40" s="34">
        <v>0.54166666666666696</v>
      </c>
      <c r="C40" s="35">
        <v>59</v>
      </c>
      <c r="D40" s="35">
        <v>60</v>
      </c>
      <c r="E40" s="35">
        <f t="shared" si="0"/>
        <v>-1</v>
      </c>
    </row>
    <row r="41" spans="1:5" x14ac:dyDescent="0.25">
      <c r="A41" s="41"/>
      <c r="B41" s="34">
        <v>0.58333333333333304</v>
      </c>
      <c r="C41" s="35">
        <v>59</v>
      </c>
      <c r="D41" s="35">
        <v>63</v>
      </c>
      <c r="E41" s="35">
        <f t="shared" si="0"/>
        <v>-4</v>
      </c>
    </row>
    <row r="42" spans="1:5" x14ac:dyDescent="0.25">
      <c r="A42" s="41"/>
      <c r="B42" s="34">
        <v>0.625</v>
      </c>
      <c r="C42" s="35">
        <v>60</v>
      </c>
      <c r="D42" s="35">
        <v>65</v>
      </c>
      <c r="E42" s="35">
        <f t="shared" si="0"/>
        <v>-5</v>
      </c>
    </row>
    <row r="43" spans="1:5" x14ac:dyDescent="0.25">
      <c r="A43" s="41"/>
      <c r="B43" s="34">
        <v>0.66666666666666696</v>
      </c>
      <c r="C43" s="35">
        <v>60</v>
      </c>
      <c r="D43" s="35">
        <v>69</v>
      </c>
      <c r="E43" s="35">
        <f t="shared" si="0"/>
        <v>-9</v>
      </c>
    </row>
    <row r="44" spans="1:5" x14ac:dyDescent="0.25">
      <c r="A44" s="41"/>
      <c r="B44" s="34">
        <v>0.70833333333333304</v>
      </c>
      <c r="C44" s="35">
        <v>62</v>
      </c>
      <c r="D44" s="35">
        <v>70</v>
      </c>
      <c r="E44" s="35">
        <f t="shared" si="0"/>
        <v>-8</v>
      </c>
    </row>
    <row r="45" spans="1:5" x14ac:dyDescent="0.25">
      <c r="A45" s="41"/>
      <c r="B45" s="34">
        <v>0.75</v>
      </c>
      <c r="C45" s="35">
        <v>64</v>
      </c>
      <c r="D45" s="35">
        <v>72</v>
      </c>
      <c r="E45" s="35">
        <f t="shared" si="0"/>
        <v>-8</v>
      </c>
    </row>
    <row r="46" spans="1:5" x14ac:dyDescent="0.25">
      <c r="A46" s="41"/>
      <c r="B46" s="34">
        <v>0.79166666666666696</v>
      </c>
      <c r="C46" s="35">
        <v>66</v>
      </c>
      <c r="D46" s="35">
        <v>75</v>
      </c>
      <c r="E46" s="35">
        <f t="shared" si="0"/>
        <v>-9</v>
      </c>
    </row>
    <row r="47" spans="1:5" x14ac:dyDescent="0.25">
      <c r="A47" s="42"/>
      <c r="B47" s="34">
        <v>0.83333333333333304</v>
      </c>
      <c r="C47" s="35">
        <v>69</v>
      </c>
      <c r="D47" s="35">
        <v>75</v>
      </c>
      <c r="E47" s="35">
        <f t="shared" si="0"/>
        <v>-6</v>
      </c>
    </row>
  </sheetData>
  <mergeCells count="3">
    <mergeCell ref="A3:D3"/>
    <mergeCell ref="A6:A26"/>
    <mergeCell ref="A27:A47"/>
  </mergeCells>
  <conditionalFormatting sqref="E6:E4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{8B705CCC-6058-4A73-84CB-F5EF5ED317C1}</x14:id>
        </ext>
      </extLst>
    </cfRule>
  </conditionalFormatting>
  <pageMargins left="0.7" right="0.7" top="0.75" bottom="0.75" header="0.3" footer="0.3"/>
  <pageSetup scale="94" orientation="portrait" r:id="rId1"/>
  <headerFooter>
    <oddFooter>&amp;R&amp;F &amp;A &amp;D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705CCC-6058-4A73-84CB-F5EF5ED317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E6:E47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19"/>
  <sheetViews>
    <sheetView topLeftCell="A2" zoomScale="120" zoomScaleNormal="120" workbookViewId="0">
      <selection activeCell="G18" sqref="G18"/>
    </sheetView>
  </sheetViews>
  <sheetFormatPr defaultRowHeight="12.75" x14ac:dyDescent="0.2"/>
  <cols>
    <col min="1" max="1" width="17.7109375" style="11" customWidth="1"/>
    <col min="2" max="2" width="13.140625" style="11" customWidth="1"/>
    <col min="3" max="3" width="9.140625" style="11"/>
    <col min="4" max="4" width="4" style="11" customWidth="1"/>
    <col min="5" max="5" width="17.7109375" style="11" customWidth="1"/>
    <col min="6" max="6" width="13.140625" style="11" customWidth="1"/>
    <col min="7" max="16384" width="9.140625" style="11"/>
  </cols>
  <sheetData>
    <row r="1" spans="1:7" s="7" customFormat="1" ht="47.25" x14ac:dyDescent="0.65">
      <c r="A1" s="5" t="s">
        <v>4</v>
      </c>
    </row>
    <row r="2" spans="1:7" ht="23.25" x14ac:dyDescent="0.35">
      <c r="A2" s="27" t="s">
        <v>76</v>
      </c>
    </row>
    <row r="4" spans="1:7" ht="18.75" x14ac:dyDescent="0.3">
      <c r="A4" s="43" t="s">
        <v>143</v>
      </c>
      <c r="B4" s="43"/>
      <c r="C4" s="43"/>
      <c r="E4" s="44" t="s">
        <v>132</v>
      </c>
      <c r="F4" s="44"/>
      <c r="G4" s="44"/>
    </row>
    <row r="5" spans="1:7" x14ac:dyDescent="0.2">
      <c r="A5" s="23" t="s">
        <v>77</v>
      </c>
      <c r="B5" s="23" t="s">
        <v>78</v>
      </c>
      <c r="C5" s="23" t="s">
        <v>79</v>
      </c>
      <c r="E5" s="24" t="s">
        <v>77</v>
      </c>
      <c r="F5" s="24" t="s">
        <v>78</v>
      </c>
      <c r="G5" s="24" t="s">
        <v>79</v>
      </c>
    </row>
    <row r="6" spans="1:7" x14ac:dyDescent="0.2">
      <c r="A6" s="25" t="s">
        <v>80</v>
      </c>
      <c r="B6" s="25" t="s">
        <v>81</v>
      </c>
      <c r="C6" s="26">
        <v>1</v>
      </c>
      <c r="E6" s="25" t="s">
        <v>113</v>
      </c>
      <c r="F6" s="25" t="s">
        <v>82</v>
      </c>
      <c r="G6" s="26">
        <v>1</v>
      </c>
    </row>
    <row r="7" spans="1:7" x14ac:dyDescent="0.2">
      <c r="A7" s="25" t="s">
        <v>83</v>
      </c>
      <c r="B7" s="25" t="s">
        <v>84</v>
      </c>
      <c r="C7" s="26">
        <v>1</v>
      </c>
      <c r="E7" s="25" t="s">
        <v>85</v>
      </c>
      <c r="F7" s="25" t="s">
        <v>86</v>
      </c>
      <c r="G7" s="26">
        <v>-1</v>
      </c>
    </row>
    <row r="8" spans="1:7" x14ac:dyDescent="0.2">
      <c r="A8" s="25" t="s">
        <v>87</v>
      </c>
      <c r="B8" s="25" t="s">
        <v>88</v>
      </c>
      <c r="C8" s="26">
        <v>-1</v>
      </c>
      <c r="E8" s="25" t="s">
        <v>89</v>
      </c>
      <c r="F8" s="25" t="s">
        <v>90</v>
      </c>
      <c r="G8" s="26">
        <v>-1</v>
      </c>
    </row>
    <row r="9" spans="1:7" x14ac:dyDescent="0.2">
      <c r="A9" s="25" t="s">
        <v>91</v>
      </c>
      <c r="B9" s="25" t="s">
        <v>92</v>
      </c>
      <c r="C9" s="26">
        <v>1</v>
      </c>
      <c r="E9" s="25" t="s">
        <v>93</v>
      </c>
      <c r="F9" s="25" t="s">
        <v>94</v>
      </c>
      <c r="G9" s="26">
        <v>1</v>
      </c>
    </row>
    <row r="10" spans="1:7" x14ac:dyDescent="0.2">
      <c r="A10" s="25" t="s">
        <v>134</v>
      </c>
      <c r="B10" s="25" t="s">
        <v>96</v>
      </c>
      <c r="C10" s="26">
        <v>1</v>
      </c>
      <c r="E10" s="25" t="s">
        <v>87</v>
      </c>
      <c r="F10" s="25" t="s">
        <v>97</v>
      </c>
      <c r="G10" s="26">
        <v>-1</v>
      </c>
    </row>
    <row r="11" spans="1:7" x14ac:dyDescent="0.2">
      <c r="A11" s="25" t="s">
        <v>98</v>
      </c>
      <c r="B11" s="25" t="s">
        <v>99</v>
      </c>
      <c r="C11" s="26">
        <v>1</v>
      </c>
      <c r="E11" s="25" t="s">
        <v>100</v>
      </c>
      <c r="F11" s="25" t="s">
        <v>101</v>
      </c>
      <c r="G11" s="26">
        <v>1</v>
      </c>
    </row>
    <row r="12" spans="1:7" x14ac:dyDescent="0.2">
      <c r="A12" s="25" t="s">
        <v>102</v>
      </c>
      <c r="B12" s="25" t="s">
        <v>103</v>
      </c>
      <c r="C12" s="26">
        <v>1</v>
      </c>
      <c r="E12" s="25" t="s">
        <v>104</v>
      </c>
      <c r="F12" s="25" t="s">
        <v>105</v>
      </c>
      <c r="G12" s="26">
        <v>1</v>
      </c>
    </row>
    <row r="13" spans="1:7" x14ac:dyDescent="0.2">
      <c r="A13" s="25" t="s">
        <v>106</v>
      </c>
      <c r="B13" s="25" t="s">
        <v>107</v>
      </c>
      <c r="C13" s="26">
        <v>1</v>
      </c>
      <c r="E13" s="25" t="s">
        <v>108</v>
      </c>
      <c r="F13" s="25" t="s">
        <v>109</v>
      </c>
      <c r="G13" s="26">
        <v>1</v>
      </c>
    </row>
    <row r="14" spans="1:7" x14ac:dyDescent="0.2">
      <c r="A14" s="25" t="s">
        <v>110</v>
      </c>
      <c r="B14" s="25" t="s">
        <v>111</v>
      </c>
      <c r="C14" s="26">
        <v>1</v>
      </c>
      <c r="E14" s="25" t="s">
        <v>91</v>
      </c>
      <c r="F14" s="25" t="s">
        <v>112</v>
      </c>
      <c r="G14" s="26">
        <v>1</v>
      </c>
    </row>
    <row r="15" spans="1:7" x14ac:dyDescent="0.2">
      <c r="A15" s="25" t="s">
        <v>133</v>
      </c>
      <c r="B15" s="25" t="s">
        <v>114</v>
      </c>
      <c r="C15" s="26">
        <v>-1</v>
      </c>
      <c r="E15" s="25" t="s">
        <v>12</v>
      </c>
      <c r="F15" s="25" t="s">
        <v>115</v>
      </c>
      <c r="G15" s="26">
        <v>1</v>
      </c>
    </row>
    <row r="16" spans="1:7" x14ac:dyDescent="0.2">
      <c r="A16" s="25" t="s">
        <v>104</v>
      </c>
      <c r="B16" s="25" t="s">
        <v>116</v>
      </c>
      <c r="C16" s="26">
        <v>1</v>
      </c>
      <c r="E16" s="25" t="s">
        <v>117</v>
      </c>
      <c r="F16" s="25" t="s">
        <v>118</v>
      </c>
      <c r="G16" s="26">
        <v>1</v>
      </c>
    </row>
    <row r="17" spans="1:7" x14ac:dyDescent="0.2">
      <c r="A17" s="25" t="s">
        <v>119</v>
      </c>
      <c r="B17" s="25" t="s">
        <v>120</v>
      </c>
      <c r="C17" s="26">
        <v>1</v>
      </c>
      <c r="E17" s="25" t="s">
        <v>106</v>
      </c>
      <c r="F17" s="25" t="s">
        <v>121</v>
      </c>
      <c r="G17" s="26">
        <v>-1</v>
      </c>
    </row>
    <row r="18" spans="1:7" x14ac:dyDescent="0.2">
      <c r="A18" s="25" t="s">
        <v>139</v>
      </c>
      <c r="B18" s="25" t="s">
        <v>122</v>
      </c>
      <c r="C18" s="26">
        <v>1</v>
      </c>
      <c r="E18" s="25" t="s">
        <v>102</v>
      </c>
      <c r="F18" s="25" t="s">
        <v>123</v>
      </c>
      <c r="G18" s="26">
        <v>1</v>
      </c>
    </row>
    <row r="19" spans="1:7" x14ac:dyDescent="0.2">
      <c r="A19" s="25" t="s">
        <v>95</v>
      </c>
      <c r="B19" s="25" t="s">
        <v>140</v>
      </c>
      <c r="C19" s="26">
        <v>-1</v>
      </c>
      <c r="E19" s="25" t="s">
        <v>141</v>
      </c>
      <c r="F19" s="25" t="s">
        <v>142</v>
      </c>
      <c r="G19" s="26">
        <v>1</v>
      </c>
    </row>
  </sheetData>
  <mergeCells count="2">
    <mergeCell ref="A4:C4"/>
    <mergeCell ref="E4:G4"/>
  </mergeCells>
  <pageMargins left="0.7" right="0.7" top="0.75" bottom="0.75" header="0.3" footer="0.3"/>
  <pageSetup orientation="portrait" r:id="rId1"/>
  <headerFooter>
    <oddFooter>&amp;R&amp;F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Game Report</vt:lpstr>
      <vt:lpstr>Box Score</vt:lpstr>
      <vt:lpstr>Game Log</vt:lpstr>
      <vt:lpstr>Season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2015-10-12T21:43:25Z</dcterms:created>
  <dcterms:modified xsi:type="dcterms:W3CDTF">2017-11-16T00:53:57Z</dcterms:modified>
</cp:coreProperties>
</file>