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About" sheetId="1" state="visible" r:id="rId2"/>
    <sheet name="Current Financials" sheetId="2" state="visible" r:id="rId3"/>
    <sheet name="Ten Year Plan" sheetId="3" state="visible" r:id="rId4"/>
    <sheet name="Current Year Planner" sheetId="4" state="visible" r:id="rId5"/>
    <sheet name="Planning and Projections" sheetId="5" state="visible" r:id="rId6"/>
    <sheet name="Budget Summary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13" authorId="0">
      <text>
        <r>
          <rPr>
            <sz val="10"/>
            <rFont val="Arial"/>
            <family val="2"/>
          </rPr>
          <t>Administrative costs includes amounts to be spent on employees, insurance, utilities, repairs and maintenance, etc..</t>
        </r>
      </text>
    </comment>
    <comment ref="B15" authorId="0">
      <text>
        <r>
          <rPr>
            <sz val="10"/>
            <rFont val="Arial"/>
            <family val="2"/>
          </rPr>
          <t>The total administrative costs includes amounts to be spent on employees, insurance, utilities, repairs and maintenance, etc..</t>
        </r>
      </text>
    </comment>
    <comment ref="B16" authorId="0">
      <text>
        <r>
          <rPr>
            <sz val="10"/>
            <rFont val="Arial"/>
            <family val="2"/>
          </rPr>
          <t>The repairs and maintenance costs from the administrative budget are needed to determine the minimum amount that needs to be contributed to the reserve fund.</t>
        </r>
      </text>
    </comment>
    <comment ref="B18" authorId="0">
      <text>
        <r>
          <rPr>
            <sz val="10"/>
            <rFont val="Arial"/>
            <family val="2"/>
          </rPr>
          <t>This spreadsheet assumes that inflation will be constant over the next ten years.</t>
        </r>
      </text>
    </comment>
  </commentList>
</comments>
</file>

<file path=xl/sharedStrings.xml><?xml version="1.0" encoding="utf-8"?>
<sst xmlns="http://schemas.openxmlformats.org/spreadsheetml/2006/main" count="149" uniqueCount="145">
  <si>
    <t>ReserveFundBudget</t>
  </si>
  <si>
    <t>Version: 1.4.1</t>
  </si>
  <si>
    <t>This spreadsheet was created by the Trustees of the Brittany, Tokai Villas Body Corporate in</t>
  </si>
  <si>
    <t>consultation with Property Principals CC. It is intended to assist in drawing up a reserve fund</t>
  </si>
  <si>
    <t>budget as required by the Sectional Title Schemes Management Regulations  and to ensure</t>
  </si>
  <si>
    <t>that a Sectional Title scheme has sufficient reserves to fund its maintenance plan.</t>
  </si>
  <si>
    <t>    This program is free software: you can redistribute it and/or modify</t>
  </si>
  <si>
    <t>    it under the terms of the GNU General Public License version 3 as published by</t>
  </si>
  <si>
    <t>    the Free Software Foundation.</t>
  </si>
  <si>
    <t>    This program is distributed in the hope that it will be useful,</t>
  </si>
  <si>
    <t>    but WITHOUT ANY WARRANTY; without even the implied warranty of</t>
  </si>
  <si>
    <t>    MERCHANTABILITY or FITNESS FOR A PARTICULAR PURPOSE.  See the</t>
  </si>
  <si>
    <t>    GNU General Public License for more details.</t>
  </si>
  <si>
    <t>    You should have received a copy of the GNU General Public License</t>
  </si>
  <si>
    <t>    along with this program.  If not, see &lt;http://www.gnu.org/licenses/&gt;.</t>
  </si>
  <si>
    <t>© 2017 The Trustees of the Brittany, Tokai Villas Body Corporate</t>
  </si>
  <si>
    <r>
      <rPr>
        <sz val="10"/>
        <rFont val="Arial"/>
        <family val="2"/>
      </rPr>
      <t>Contact: </t>
    </r>
    <r>
      <rPr>
        <sz val="10"/>
        <color rgb="FF0000FF"/>
        <rFont val="Arial"/>
        <family val="2"/>
      </rPr>
      <t>trustees@brittanytokaivillas.com</t>
    </r>
  </si>
  <si>
    <t>Previous and Current Year Financials</t>
  </si>
  <si>
    <t>This worksheet contains:</t>
  </si>
  <si>
    <t> - Assumptions about inflation and the interest rate applicable to the reserve fund</t>
  </si>
  <si>
    <t> - Financial data for the previous financial year</t>
  </si>
  <si>
    <t> - The total administrative budget for the current year</t>
  </si>
  <si>
    <t> - The projected repairs and maintenance costs for the current year</t>
  </si>
  <si>
    <t>In this and other worksheets, grey cells are editable and need to be populated.</t>
  </si>
  <si>
    <t>Body Corporate Name</t>
  </si>
  <si>
    <t>Brittany</t>
  </si>
  <si>
    <t>Current Financial Year</t>
  </si>
  <si>
    <t>Previous year administrative costs</t>
  </si>
  <si>
    <t>Previous year total budget</t>
  </si>
  <si>
    <t>Current year projected administrative costs</t>
  </si>
  <si>
    <t>Current year projected repairs and maintenance costs</t>
  </si>
  <si>
    <t>Current year initial reserve fund amount</t>
  </si>
  <si>
    <t>Assumed inflation rate</t>
  </si>
  <si>
    <t>Bank deposit interest rate</t>
  </si>
  <si>
    <t>Ten Year Plan</t>
  </si>
  <si>
    <t>This spreadsheet contains items that need to be budgeted for over the next 10 years.</t>
  </si>
  <si>
    <t>Budgeted items would include:</t>
  </si>
  <si>
    <t> - Repainting  </t>
  </si>
  <si>
    <t> - Security enhancements</t>
  </si>
  <si>
    <t> - Wall and fence repairs and replacement</t>
  </si>
  <si>
    <t> - Gutter and drainpipe repairs and replacement</t>
  </si>
  <si>
    <t>It is possible to specify a range of years over which maintenance work must be done.</t>
  </si>
  <si>
    <t>For example, it might be that gutters will be replaced over two years. It is also possible to</t>
  </si>
  <si>
    <t>specify that some maintenance work must be done every N years; e.g. that woodwork</t>
  </si>
  <si>
    <t>repainting happens every 4 years.</t>
  </si>
  <si>
    <t>Item</t>
  </si>
  <si>
    <t>Start Year</t>
  </si>
  <si>
    <t>End Year</t>
  </si>
  <si>
    <t>Step (years)</t>
  </si>
  <si>
    <t>Annual amount (real)</t>
  </si>
  <si>
    <t>Wiring, lighting &amp; electrical</t>
  </si>
  <si>
    <t>Improved vlei lighting</t>
  </si>
  <si>
    <t>Improved driveway lighting</t>
  </si>
  <si>
    <t>Gate motor</t>
  </si>
  <si>
    <t>Plumbing, drainage &amp; storm-water system</t>
  </si>
  <si>
    <t>Irrigation system</t>
  </si>
  <si>
    <t>Painting &amp; waterproofing</t>
  </si>
  <si>
    <t>Woodwork and metalwork</t>
  </si>
  <si>
    <t>Walls</t>
  </si>
  <si>
    <t>Aluminium fittings</t>
  </si>
  <si>
    <t>Refuse room door</t>
  </si>
  <si>
    <t>Security</t>
  </si>
  <si>
    <t>Cut-resistant fence</t>
  </si>
  <si>
    <t>Replace electric fence</t>
  </si>
  <si>
    <t>Replace electric fence (pool area)</t>
  </si>
  <si>
    <t>CCTV cameras</t>
  </si>
  <si>
    <t>Recreational facilities</t>
  </si>
  <si>
    <t>Pool resurfacing</t>
  </si>
  <si>
    <t>Replace outdoor furniture</t>
  </si>
  <si>
    <t>Pool backwash system</t>
  </si>
  <si>
    <t>Communication systems</t>
  </si>
  <si>
    <t>TV upgrade</t>
  </si>
  <si>
    <t>Parking, roadways &amp; paving</t>
  </si>
  <si>
    <t>Roofing</t>
  </si>
  <si>
    <t>Lifts</t>
  </si>
  <si>
    <t>Carpeting &amp; Furnishings</t>
  </si>
  <si>
    <t>Heating &amp; cooling facilities</t>
  </si>
  <si>
    <t>Other</t>
  </si>
  <si>
    <t>Water tanks</t>
  </si>
  <si>
    <t>Tree removal</t>
  </si>
  <si>
    <t>Tree pruning</t>
  </si>
  <si>
    <t>Naive Current Financial Year Planner</t>
  </si>
  <si>
    <t>This worksheet generates a naive recommendation for the budget</t>
  </si>
  <si>
    <t>change for the current financial year over the previous year.</t>
  </si>
  <si>
    <t>The recommendation is based on a formula in Section 22 of the</t>
  </si>
  <si>
    <t>Management Rules of the STSMA Regulations. The recommendation</t>
  </si>
  <si>
    <t>is aggressive since it gets a BC into compliance in one year meaning</t>
  </si>
  <si>
    <t>that levies may need to be reduced in real terms in subsequent</t>
  </si>
  <si>
    <t>years.</t>
  </si>
  <si>
    <t>Actual initial reserve fund amount</t>
  </si>
  <si>
    <t>Recommended initial reserve fund amount</t>
  </si>
  <si>
    <t>Difference between actual and recommended</t>
  </si>
  <si>
    <t>Recommended reserve fund contribution</t>
  </si>
  <si>
    <t>Recommended real budget change</t>
  </si>
  <si>
    <t>Recommended nominal budget change</t>
  </si>
  <si>
    <t>Recommended final reserve fund amount</t>
  </si>
  <si>
    <t>Ideal res.</t>
  </si>
  <si>
    <t>Sum ideal</t>
  </si>
  <si>
    <t>actual/ideal</t>
  </si>
  <si>
    <t>Res. Con.</t>
  </si>
  <si>
    <t>Total res. c.</t>
  </si>
  <si>
    <t>Planning and Projections</t>
  </si>
  <si>
    <t>This worksheet is used to determine what year on year increases</t>
  </si>
  <si>
    <t>should be considered over the next ten years. The changes are</t>
  </si>
  <si>
    <t>expressed in real terms, i.e. constant currency ignoring inflation.</t>
  </si>
  <si>
    <t>If the annual changes are close to zero, a Sectional Title scheme</t>
  </si>
  <si>
    <t>would be appear to be in sound financial health and residents</t>
  </si>
  <si>
    <t>should not be unpleasantly surprised by large levy fluctuations.</t>
  </si>
  <si>
    <t>If either of the “Reserve fund budget OK?” or “Final reserve OK?”</t>
  </si>
  <si>
    <t>entries shows “NOT OK”, it should be taken as a warning that</t>
  </si>
  <si>
    <t>the financial planning may be inadequate for the long-term</t>
  </si>
  <si>
    <t>maintenance of a scheme.</t>
  </si>
  <si>
    <t>Year</t>
  </si>
  <si>
    <t>Proposed budget change real (%)</t>
  </si>
  <si>
    <t>Proposed budget change nominal (%)</t>
  </si>
  <si>
    <t>Initial reserve (nominal)</t>
  </si>
  <si>
    <t>Administrative budget (nominal)</t>
  </si>
  <si>
    <t>Repairs &amp; Maintenance (nominal)</t>
  </si>
  <si>
    <t>Total budget (nominal)</t>
  </si>
  <si>
    <t>Reserve fund budget (nominal)</t>
  </si>
  <si>
    <t>Additional months of fund contributions needed for current year</t>
  </si>
  <si>
    <t>Reserve fund budget OK?</t>
  </si>
  <si>
    <t>Reserve fund spending (nominal)</t>
  </si>
  <si>
    <t>Final reserve (nominal)</t>
  </si>
  <si>
    <t>Final reserve (months)</t>
  </si>
  <si>
    <t>Final reserve OK?</t>
  </si>
  <si>
    <t>Budget Summary</t>
  </si>
  <si>
    <t>This worksheet summarizes the changes in the budget and</t>
  </si>
  <si>
    <t>reserves for the current year over the previous financial</t>
  </si>
  <si>
    <t>year.</t>
  </si>
  <si>
    <t>Administrative budget</t>
  </si>
  <si>
    <t>Reserve fund budget</t>
  </si>
  <si>
    <t>Total budget</t>
  </si>
  <si>
    <t>Reserve fund budget / Total budget</t>
  </si>
  <si>
    <t>Previous year's total budget</t>
  </si>
  <si>
    <t>Total budget change from previous year (%)</t>
  </si>
  <si>
    <t>Reserve Fund Summary</t>
  </si>
  <si>
    <t>Initial reserves</t>
  </si>
  <si>
    <t>Recommended initial reserves</t>
  </si>
  <si>
    <t>Actual versus recommended difference</t>
  </si>
  <si>
    <t>Actual versus recommended difference (%)</t>
  </si>
  <si>
    <t>Projected final reserves at year end</t>
  </si>
  <si>
    <t>Recommended final reserves</t>
  </si>
  <si>
    <t>Percentage change in reserves</t>
  </si>
  <si>
    <t>Reserves in months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</si>
</sst>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R-1C09]\ #,##0;[RED][$R-1C09]\-#,##0"/>
    <numFmt numFmtId="166" formatCode="0.00%"/>
    <numFmt numFmtId="167" formatCode="[$R-1C09]\ #,##0;[RED][$R-1C09]\-#,##0;&quot;&quot;"/>
    <numFmt numFmtId="168" formatCode="0.0%;[RED]\-0.0%"/>
    <numFmt numFmtId="169" formatCode="[$R-1C09]\ #,##0;[$R-1C09]\-#,##0"/>
    <numFmt numFmtId="170" formatCode="0.0%"/>
    <numFmt numFmtId="171" formatCode="0.0"/>
    <numFmt numFmtId="172" formatCode="0.0;[RED]\-0.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sz val="11"/>
      <name val="Arial"/>
      <family val="2"/>
    </font>
    <font>
      <sz val="10"/>
      <color rgb="FF0000FF"/>
      <name val="Arial"/>
      <family val="2"/>
    </font>
    <font>
      <b val="true"/>
      <sz val="15"/>
      <name val="Arial"/>
      <family val="2"/>
    </font>
    <font>
      <b val="true"/>
      <sz val="10"/>
      <name val="Arial"/>
      <family val="2"/>
    </font>
    <font>
      <b val="true"/>
      <sz val="10"/>
      <color rgb="FF000000"/>
      <name val="Arial"/>
      <family val="2"/>
    </font>
    <font>
      <sz val="10"/>
      <color rgb="FF000000"/>
      <name val="Arial"/>
      <family val="2"/>
    </font>
    <font>
      <b val="true"/>
      <sz val="11"/>
      <name val="Arial"/>
      <family val="2"/>
    </font>
    <font>
      <b val="true"/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0" fillId="3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3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10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0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rustees@brittanytokaivillas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0.0306122448979"/>
    <col collapsed="false" hidden="false" max="1025" min="2" style="0" width="11.5204081632653"/>
  </cols>
  <sheetData>
    <row r="1" customFormat="false" ht="15" hidden="false" customHeight="false" outlineLevel="0" collapsed="false">
      <c r="A1" s="1" t="s">
        <v>0</v>
      </c>
    </row>
    <row r="2" customFormat="false" ht="13.8" hidden="false" customHeight="false" outlineLevel="0" collapsed="false">
      <c r="A2" s="2" t="s">
        <v>1</v>
      </c>
    </row>
    <row r="3" customFormat="false" ht="12.8" hidden="false" customHeight="false" outlineLevel="0" collapsed="false">
      <c r="A3" s="3"/>
    </row>
    <row r="4" customFormat="false" ht="12.8" hidden="false" customHeight="false" outlineLevel="0" collapsed="false">
      <c r="A4" s="3" t="s">
        <v>2</v>
      </c>
    </row>
    <row r="5" customFormat="false" ht="12.8" hidden="false" customHeight="false" outlineLevel="0" collapsed="false">
      <c r="A5" s="3" t="s">
        <v>3</v>
      </c>
    </row>
    <row r="6" customFormat="false" ht="12.8" hidden="false" customHeight="false" outlineLevel="0" collapsed="false">
      <c r="A6" s="3" t="s">
        <v>4</v>
      </c>
    </row>
    <row r="7" customFormat="false" ht="12.8" hidden="false" customHeight="false" outlineLevel="0" collapsed="false">
      <c r="A7" s="3" t="s">
        <v>5</v>
      </c>
    </row>
    <row r="8" customFormat="false" ht="12.8" hidden="false" customHeight="false" outlineLevel="0" collapsed="false">
      <c r="A8" s="3"/>
    </row>
    <row r="9" customFormat="false" ht="12.8" hidden="false" customHeight="false" outlineLevel="0" collapsed="false">
      <c r="A9" s="3" t="s">
        <v>6</v>
      </c>
    </row>
    <row r="10" customFormat="false" ht="12.8" hidden="false" customHeight="false" outlineLevel="0" collapsed="false">
      <c r="A10" s="3" t="s">
        <v>7</v>
      </c>
    </row>
    <row r="11" customFormat="false" ht="12.8" hidden="false" customHeight="false" outlineLevel="0" collapsed="false">
      <c r="A11" s="3" t="s">
        <v>8</v>
      </c>
    </row>
    <row r="12" customFormat="false" ht="12.8" hidden="false" customHeight="false" outlineLevel="0" collapsed="false">
      <c r="A12" s="3"/>
    </row>
    <row r="13" customFormat="false" ht="12.8" hidden="false" customHeight="false" outlineLevel="0" collapsed="false">
      <c r="A13" s="3"/>
    </row>
    <row r="14" customFormat="false" ht="12.8" hidden="false" customHeight="false" outlineLevel="0" collapsed="false">
      <c r="A14" s="3" t="s">
        <v>9</v>
      </c>
    </row>
    <row r="15" customFormat="false" ht="12.8" hidden="false" customHeight="false" outlineLevel="0" collapsed="false">
      <c r="A15" s="4" t="s">
        <v>10</v>
      </c>
    </row>
    <row r="16" customFormat="false" ht="12.8" hidden="false" customHeight="false" outlineLevel="0" collapsed="false">
      <c r="A16" s="3" t="s">
        <v>11</v>
      </c>
    </row>
    <row r="17" customFormat="false" ht="12.8" hidden="false" customHeight="false" outlineLevel="0" collapsed="false">
      <c r="A17" s="3" t="s">
        <v>12</v>
      </c>
    </row>
    <row r="18" customFormat="false" ht="12.8" hidden="false" customHeight="false" outlineLevel="0" collapsed="false">
      <c r="A18" s="3"/>
    </row>
    <row r="19" customFormat="false" ht="12.8" hidden="false" customHeight="false" outlineLevel="0" collapsed="false">
      <c r="A19" s="3" t="s">
        <v>13</v>
      </c>
    </row>
    <row r="20" customFormat="false" ht="12.8" hidden="false" customHeight="false" outlineLevel="0" collapsed="false">
      <c r="A20" s="3" t="s">
        <v>14</v>
      </c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5" t="s">
        <v>15</v>
      </c>
    </row>
    <row r="23" customFormat="false" ht="12.8" hidden="false" customHeight="false" outlineLevel="0" collapsed="false">
      <c r="A23" s="3" t="s">
        <v>16</v>
      </c>
    </row>
    <row r="24" customFormat="false" ht="12.8" hidden="false" customHeight="false" outlineLevel="0" collapsed="false">
      <c r="A24" s="3"/>
    </row>
    <row r="25" customFormat="false" ht="12.8" hidden="false" customHeight="false" outlineLevel="0" collapsed="false">
      <c r="A25" s="3"/>
    </row>
    <row r="26" customFormat="false" ht="12.8" hidden="false" customHeight="false" outlineLevel="0" collapsed="false">
      <c r="A26" s="3"/>
    </row>
    <row r="27" customFormat="false" ht="12.8" hidden="false" customHeight="false" outlineLevel="0" collapsed="false">
      <c r="A27" s="3"/>
    </row>
  </sheetData>
  <sheetProtection sheet="true" objects="true" scenarios="true" selectLockedCells="true"/>
  <hyperlinks>
    <hyperlink ref="A23" r:id="rId1" display="trustees@brittanytokaivillas.co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51.2704081632653"/>
    <col collapsed="false" hidden="false" max="2" min="2" style="0" width="19.7244897959184"/>
    <col collapsed="false" hidden="false" max="1025" min="3" style="0" width="11.5204081632653"/>
  </cols>
  <sheetData>
    <row r="1" customFormat="false" ht="18.55" hidden="false" customHeight="false" outlineLevel="0" collapsed="false">
      <c r="A1" s="6" t="s">
        <v>17</v>
      </c>
      <c r="B1" s="6"/>
    </row>
    <row r="2" customFormat="false" ht="12.8" hidden="false" customHeight="false" outlineLevel="0" collapsed="false">
      <c r="A2" s="4" t="s">
        <v>18</v>
      </c>
      <c r="B2" s="4"/>
    </row>
    <row r="3" customFormat="false" ht="12.8" hidden="false" customHeight="false" outlineLevel="0" collapsed="false">
      <c r="A3" s="4" t="s">
        <v>19</v>
      </c>
      <c r="B3" s="4"/>
    </row>
    <row r="4" customFormat="false" ht="12.8" hidden="false" customHeight="false" outlineLevel="0" collapsed="false">
      <c r="A4" s="4" t="s">
        <v>20</v>
      </c>
      <c r="B4" s="4"/>
    </row>
    <row r="5" customFormat="false" ht="12.8" hidden="false" customHeight="false" outlineLevel="0" collapsed="false">
      <c r="A5" s="4" t="s">
        <v>21</v>
      </c>
      <c r="B5" s="4"/>
    </row>
    <row r="6" customFormat="false" ht="12.8" hidden="false" customHeight="false" outlineLevel="0" collapsed="false">
      <c r="A6" s="4" t="s">
        <v>22</v>
      </c>
      <c r="B6" s="4"/>
    </row>
    <row r="7" customFormat="false" ht="12.8" hidden="false" customHeight="false" outlineLevel="0" collapsed="false">
      <c r="A7" s="7"/>
      <c r="B7" s="7"/>
      <c r="D7" s="8"/>
    </row>
    <row r="8" customFormat="false" ht="12.8" hidden="false" customHeight="false" outlineLevel="0" collapsed="false">
      <c r="A8" s="4" t="s">
        <v>23</v>
      </c>
      <c r="B8" s="3"/>
      <c r="D8" s="8"/>
    </row>
    <row r="9" customFormat="false" ht="12.8" hidden="false" customHeight="false" outlineLevel="0" collapsed="false">
      <c r="A9" s="4"/>
      <c r="B9" s="3"/>
      <c r="D9" s="8"/>
    </row>
    <row r="10" customFormat="false" ht="12.8" hidden="false" customHeight="false" outlineLevel="0" collapsed="false">
      <c r="A10" s="7"/>
      <c r="B10" s="7"/>
    </row>
    <row r="11" customFormat="false" ht="12.8" hidden="false" customHeight="false" outlineLevel="0" collapsed="false">
      <c r="A11" s="9" t="s">
        <v>24</v>
      </c>
      <c r="B11" s="10" t="s">
        <v>25</v>
      </c>
    </row>
    <row r="12" customFormat="false" ht="12.8" hidden="false" customHeight="false" outlineLevel="0" collapsed="false">
      <c r="A12" s="11" t="s">
        <v>26</v>
      </c>
      <c r="B12" s="12" t="n">
        <v>2018</v>
      </c>
    </row>
    <row r="13" customFormat="false" ht="12.8" hidden="false" customHeight="false" outlineLevel="0" collapsed="false">
      <c r="A13" s="11" t="s">
        <v>27</v>
      </c>
      <c r="B13" s="13" t="n">
        <v>841525</v>
      </c>
    </row>
    <row r="14" customFormat="false" ht="12.8" hidden="false" customHeight="false" outlineLevel="0" collapsed="false">
      <c r="A14" s="11" t="s">
        <v>28</v>
      </c>
      <c r="B14" s="13" t="n">
        <v>907896</v>
      </c>
    </row>
    <row r="15" customFormat="false" ht="12.8" hidden="false" customHeight="false" outlineLevel="0" collapsed="false">
      <c r="A15" s="11" t="s">
        <v>29</v>
      </c>
      <c r="B15" s="13" t="n">
        <v>815758</v>
      </c>
    </row>
    <row r="16" customFormat="false" ht="12.8" hidden="false" customHeight="false" outlineLevel="0" collapsed="false">
      <c r="A16" s="11" t="s">
        <v>30</v>
      </c>
      <c r="B16" s="13" t="n">
        <v>119000</v>
      </c>
    </row>
    <row r="17" customFormat="false" ht="12.8" hidden="false" customHeight="false" outlineLevel="0" collapsed="false">
      <c r="A17" s="11" t="s">
        <v>31</v>
      </c>
      <c r="B17" s="13" t="n">
        <v>541293</v>
      </c>
    </row>
    <row r="18" customFormat="false" ht="12.8" hidden="false" customHeight="false" outlineLevel="0" collapsed="false">
      <c r="A18" s="11" t="s">
        <v>32</v>
      </c>
      <c r="B18" s="14" t="n">
        <v>0.07</v>
      </c>
    </row>
    <row r="19" customFormat="false" ht="12.8" hidden="false" customHeight="false" outlineLevel="0" collapsed="false">
      <c r="A19" s="11" t="s">
        <v>33</v>
      </c>
      <c r="B19" s="14" t="n">
        <v>0.055</v>
      </c>
    </row>
  </sheetData>
  <sheetProtection sheet="true" objects="true" scenarios="true" selectLockedCells="true"/>
  <mergeCells count="8">
    <mergeCell ref="A1:B1"/>
    <mergeCell ref="A2:B2"/>
    <mergeCell ref="A3:B3"/>
    <mergeCell ref="A4:B4"/>
    <mergeCell ref="A5:B5"/>
    <mergeCell ref="A6:B6"/>
    <mergeCell ref="A7:B7"/>
    <mergeCell ref="A10:B10"/>
  </mergeCells>
  <dataValidations count="1">
    <dataValidation allowBlank="true" operator="greaterThanOrEqual" showDropDown="false" showErrorMessage="true" showInputMessage="false" sqref="B12" type="whole">
      <formula1>2017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7"/>
  <sheetViews>
    <sheetView windowProtection="false"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E47" activeCellId="0" sqref="E47"/>
    </sheetView>
  </sheetViews>
  <sheetFormatPr defaultRowHeight="12.8"/>
  <cols>
    <col collapsed="false" hidden="false" max="1" min="1" style="0" width="30.280612244898"/>
    <col collapsed="false" hidden="false" max="2" min="2" style="0" width="14.5867346938776"/>
    <col collapsed="false" hidden="false" max="3" min="3" style="0" width="17.2244897959184"/>
    <col collapsed="false" hidden="false" max="4" min="4" style="0" width="16.9438775510204"/>
    <col collapsed="false" hidden="false" max="5" min="5" style="0" width="27.3673469387755"/>
    <col collapsed="false" hidden="false" max="1025" min="6" style="0" width="11.5204081632653"/>
  </cols>
  <sheetData>
    <row r="1" customFormat="false" ht="18.55" hidden="false" customHeight="false" outlineLevel="0" collapsed="false">
      <c r="A1" s="15" t="s">
        <v>34</v>
      </c>
      <c r="B1" s="15"/>
      <c r="C1" s="15"/>
      <c r="D1" s="15"/>
    </row>
    <row r="2" customFormat="false" ht="12.8" hidden="false" customHeight="false" outlineLevel="0" collapsed="false">
      <c r="A2" s="5" t="s">
        <v>35</v>
      </c>
      <c r="B2" s="5"/>
      <c r="C2" s="5"/>
      <c r="D2" s="5"/>
    </row>
    <row r="3" customFormat="false" ht="12.8" hidden="false" customHeight="false" outlineLevel="0" collapsed="false">
      <c r="A3" s="5" t="s">
        <v>36</v>
      </c>
      <c r="B3" s="5"/>
      <c r="C3" s="5"/>
      <c r="D3" s="5"/>
    </row>
    <row r="4" customFormat="false" ht="12.8" hidden="false" customHeight="false" outlineLevel="0" collapsed="false">
      <c r="A4" s="5" t="s">
        <v>37</v>
      </c>
      <c r="B4" s="5"/>
      <c r="C4" s="5"/>
      <c r="D4" s="5"/>
    </row>
    <row r="5" customFormat="false" ht="12.8" hidden="false" customHeight="false" outlineLevel="0" collapsed="false">
      <c r="A5" s="5" t="s">
        <v>38</v>
      </c>
      <c r="B5" s="5"/>
      <c r="C5" s="5"/>
      <c r="D5" s="5"/>
    </row>
    <row r="6" customFormat="false" ht="12.8" hidden="false" customHeight="false" outlineLevel="0" collapsed="false">
      <c r="A6" s="5" t="s">
        <v>39</v>
      </c>
      <c r="B6" s="5"/>
      <c r="C6" s="5"/>
      <c r="D6" s="5"/>
    </row>
    <row r="7" customFormat="false" ht="12.8" hidden="false" customHeight="false" outlineLevel="0" collapsed="false">
      <c r="A7" s="5" t="s">
        <v>40</v>
      </c>
      <c r="B7" s="5"/>
      <c r="C7" s="5"/>
      <c r="D7" s="5"/>
    </row>
    <row r="8" customFormat="false" ht="12.8" hidden="false" customHeight="false" outlineLevel="0" collapsed="false">
      <c r="A8" s="5"/>
      <c r="B8" s="5"/>
      <c r="C8" s="5"/>
      <c r="D8" s="5"/>
    </row>
    <row r="9" customFormat="false" ht="12.8" hidden="false" customHeight="false" outlineLevel="0" collapsed="false">
      <c r="A9" s="5" t="s">
        <v>41</v>
      </c>
      <c r="B9" s="5"/>
      <c r="C9" s="5"/>
      <c r="D9" s="5"/>
    </row>
    <row r="10" customFormat="false" ht="12.8" hidden="false" customHeight="false" outlineLevel="0" collapsed="false">
      <c r="A10" s="5" t="s">
        <v>42</v>
      </c>
      <c r="B10" s="5"/>
      <c r="C10" s="5"/>
      <c r="D10" s="5"/>
    </row>
    <row r="11" customFormat="false" ht="12.8" hidden="false" customHeight="false" outlineLevel="0" collapsed="false">
      <c r="A11" s="5" t="s">
        <v>43</v>
      </c>
      <c r="B11" s="5"/>
      <c r="C11" s="5"/>
      <c r="D11" s="5"/>
    </row>
    <row r="12" customFormat="false" ht="12.8" hidden="false" customHeight="false" outlineLevel="0" collapsed="false">
      <c r="A12" s="5" t="s">
        <v>44</v>
      </c>
      <c r="B12" s="5"/>
      <c r="C12" s="5"/>
      <c r="D12" s="5"/>
    </row>
    <row r="15" customFormat="false" ht="15" hidden="false" customHeight="false" outlineLevel="0" collapsed="false">
      <c r="A15" s="16" t="s">
        <v>45</v>
      </c>
      <c r="B15" s="17" t="s">
        <v>46</v>
      </c>
      <c r="C15" s="17" t="s">
        <v>47</v>
      </c>
      <c r="D15" s="17" t="s">
        <v>48</v>
      </c>
      <c r="E15" s="17" t="s">
        <v>49</v>
      </c>
      <c r="G15" s="18" t="n">
        <f aca="false">'Current Financials'!B12</f>
        <v>2018</v>
      </c>
      <c r="H15" s="18" t="n">
        <f aca="false">G15+1</f>
        <v>2019</v>
      </c>
      <c r="I15" s="18" t="n">
        <f aca="false">H15+1</f>
        <v>2020</v>
      </c>
      <c r="J15" s="18" t="n">
        <f aca="false">I15+1</f>
        <v>2021</v>
      </c>
      <c r="K15" s="18" t="n">
        <f aca="false">J15+1</f>
        <v>2022</v>
      </c>
      <c r="L15" s="18" t="n">
        <f aca="false">K15+1</f>
        <v>2023</v>
      </c>
      <c r="M15" s="18" t="n">
        <f aca="false">L15+1</f>
        <v>2024</v>
      </c>
      <c r="N15" s="18" t="n">
        <f aca="false">M15+1</f>
        <v>2025</v>
      </c>
      <c r="O15" s="18" t="n">
        <f aca="false">N15+1</f>
        <v>2026</v>
      </c>
      <c r="P15" s="18" t="n">
        <f aca="false">O15+1</f>
        <v>2027</v>
      </c>
    </row>
    <row r="16" customFormat="false" ht="12.8" hidden="false" customHeight="false" outlineLevel="0" collapsed="false">
      <c r="A16" s="19" t="s">
        <v>50</v>
      </c>
      <c r="B16" s="20"/>
      <c r="C16" s="20"/>
      <c r="D16" s="20"/>
      <c r="E16" s="21"/>
      <c r="G16" s="22" t="n">
        <f aca="false">(IF(OR(G$15&lt;$B16,G$15&gt;$C16),0,IF(MOD(G$15-$B16, $D16) = 0, $E16, 0)))*(1+'Current Financials'!$B$18)^(G$15-'Current Financials'!$B$12)</f>
        <v>0</v>
      </c>
      <c r="H16" s="22" t="n">
        <f aca="false">(IF(OR(H$15&lt;$B16,H$15&gt;$C16),0,IF(MOD(H$15-$B16, $D16) = 0, $E16, 0)))*(1+'Current Financials'!$B$18)^(H$15-'Current Financials'!$B$12)</f>
        <v>0</v>
      </c>
      <c r="I16" s="22" t="n">
        <f aca="false">(IF(OR(I$15&lt;$B16,I$15&gt;$C16),0,IF(MOD(I$15-$B16, $D16) = 0, $E16, 0)))*(1+'Current Financials'!$B$18)^(I$15-'Current Financials'!$B$12)</f>
        <v>0</v>
      </c>
      <c r="J16" s="22" t="n">
        <f aca="false">(IF(OR(J$15&lt;$B16,J$15&gt;$C16),0,IF(MOD(J$15-$B16, $D16) = 0, $E16, 0)))*(1+'Current Financials'!$B$18)^(J$15-'Current Financials'!$B$12)</f>
        <v>0</v>
      </c>
      <c r="K16" s="22" t="n">
        <f aca="false">(IF(OR(K$15&lt;$B16,K$15&gt;$C16),0,IF(MOD(K$15-$B16, $D16) = 0, $E16, 0)))*(1+'Current Financials'!$B$18)^(K$15-'Current Financials'!$B$12)</f>
        <v>0</v>
      </c>
      <c r="L16" s="22" t="n">
        <f aca="false">(IF(OR(L$15&lt;$B16,L$15&gt;$C16),0,IF(MOD(L$15-$B16, $D16) = 0, $E16, 0)))*(1+'Current Financials'!$B$18)^(L$15-'Current Financials'!$B$12)</f>
        <v>0</v>
      </c>
      <c r="M16" s="22" t="n">
        <f aca="false">(IF(OR(M$15&lt;$B16,M$15&gt;$C16),0,IF(MOD(M$15-$B16, $D16) = 0, $E16, 0)))*(1+'Current Financials'!$B$18)^(M$15-'Current Financials'!$B$12)</f>
        <v>0</v>
      </c>
      <c r="N16" s="22" t="n">
        <f aca="false">(IF(OR(N$15&lt;$B16,N$15&gt;$C16),0,IF(MOD(N$15-$B16, $D16) = 0, $E16, 0)))*(1+'Current Financials'!$B$18)^(N$15-'Current Financials'!$B$12)</f>
        <v>0</v>
      </c>
      <c r="O16" s="22" t="n">
        <f aca="false">(IF(OR(O$15&lt;$B16,O$15&gt;$C16),0,IF(MOD(O$15-$B16, $D16) = 0, $E16, 0)))*(1+'Current Financials'!$B$18)^(O$15-'Current Financials'!$B$12)</f>
        <v>0</v>
      </c>
      <c r="P16" s="22" t="n">
        <f aca="false">(IF(OR(P$15&lt;$B16,P$15&gt;$C16),0,IF(MOD(P$15-$B16, $D16) = 0, $E16, 0)))*(1+'Current Financials'!$B$18)^(P$15-'Current Financials'!$B$12)</f>
        <v>0</v>
      </c>
    </row>
    <row r="17" customFormat="false" ht="12.8" hidden="false" customHeight="false" outlineLevel="0" collapsed="false">
      <c r="A17" s="23" t="s">
        <v>51</v>
      </c>
      <c r="B17" s="23" t="n">
        <v>2018</v>
      </c>
      <c r="C17" s="23" t="n">
        <v>2018</v>
      </c>
      <c r="D17" s="23" t="n">
        <v>1</v>
      </c>
      <c r="E17" s="24" t="n">
        <v>24000</v>
      </c>
      <c r="G17" s="22" t="n">
        <f aca="false">(IF(OR(G$15&lt;$B17,G$15&gt;$C17),0,IF(MOD(G$15-$B17, $D17) = 0, $E17, 0)))*(1+'Current Financials'!$B$18)^(G$15-'Current Financials'!$B$12)</f>
        <v>24000</v>
      </c>
      <c r="H17" s="22" t="n">
        <f aca="false">(IF(OR(H$15&lt;$B17,H$15&gt;$C17),0,IF(MOD(H$15-$B17, $D17) = 0, $E17, 0)))*(1+'Current Financials'!$B$18)^(H$15-'Current Financials'!$B$12)</f>
        <v>0</v>
      </c>
      <c r="I17" s="22" t="n">
        <f aca="false">(IF(OR(I$15&lt;$B17,I$15&gt;$C17),0,IF(MOD(I$15-$B17, $D17) = 0, $E17, 0)))*(1+'Current Financials'!$B$18)^(I$15-'Current Financials'!$B$12)</f>
        <v>0</v>
      </c>
      <c r="J17" s="22" t="n">
        <f aca="false">(IF(OR(J$15&lt;$B17,J$15&gt;$C17),0,IF(MOD(J$15-$B17, $D17) = 0, $E17, 0)))*(1+'Current Financials'!$B$18)^(J$15-'Current Financials'!$B$12)</f>
        <v>0</v>
      </c>
      <c r="K17" s="22" t="n">
        <f aca="false">(IF(OR(K$15&lt;$B17,K$15&gt;$C17),0,IF(MOD(K$15-$B17, $D17) = 0, $E17, 0)))*(1+'Current Financials'!$B$18)^(K$15-'Current Financials'!$B$12)</f>
        <v>0</v>
      </c>
      <c r="L17" s="22" t="n">
        <f aca="false">(IF(OR(L$15&lt;$B17,L$15&gt;$C17),0,IF(MOD(L$15-$B17, $D17) = 0, $E17, 0)))*(1+'Current Financials'!$B$18)^(L$15-'Current Financials'!$B$12)</f>
        <v>0</v>
      </c>
      <c r="M17" s="22" t="n">
        <f aca="false">(IF(OR(M$15&lt;$B17,M$15&gt;$C17),0,IF(MOD(M$15-$B17, $D17) = 0, $E17, 0)))*(1+'Current Financials'!$B$18)^(M$15-'Current Financials'!$B$12)</f>
        <v>0</v>
      </c>
      <c r="N17" s="22" t="n">
        <f aca="false">(IF(OR(N$15&lt;$B17,N$15&gt;$C17),0,IF(MOD(N$15-$B17, $D17) = 0, $E17, 0)))*(1+'Current Financials'!$B$18)^(N$15-'Current Financials'!$B$12)</f>
        <v>0</v>
      </c>
      <c r="O17" s="22" t="n">
        <f aca="false">(IF(OR(O$15&lt;$B17,O$15&gt;$C17),0,IF(MOD(O$15-$B17, $D17) = 0, $E17, 0)))*(1+'Current Financials'!$B$18)^(O$15-'Current Financials'!$B$12)</f>
        <v>0</v>
      </c>
      <c r="P17" s="22" t="n">
        <f aca="false">(IF(OR(P$15&lt;$B17,P$15&gt;$C17),0,IF(MOD(P$15-$B17, $D17) = 0, $E17, 0)))*(1+'Current Financials'!$B$18)^(P$15-'Current Financials'!$B$12)</f>
        <v>0</v>
      </c>
    </row>
    <row r="18" customFormat="false" ht="12.8" hidden="false" customHeight="false" outlineLevel="0" collapsed="false">
      <c r="A18" s="23" t="s">
        <v>52</v>
      </c>
      <c r="B18" s="23" t="n">
        <v>2019</v>
      </c>
      <c r="C18" s="23" t="n">
        <v>2019</v>
      </c>
      <c r="D18" s="23" t="n">
        <v>1</v>
      </c>
      <c r="E18" s="24" t="n">
        <v>15000</v>
      </c>
      <c r="G18" s="22" t="n">
        <f aca="false">(IF(OR(G$15&lt;$B18,G$15&gt;$C18),0,IF(MOD(G$15-$B18, $D18) = 0, $E18, 0)))*(1+'Current Financials'!$B$18)^(G$15-'Current Financials'!$B$12)</f>
        <v>0</v>
      </c>
      <c r="H18" s="22" t="n">
        <f aca="false">(IF(OR(H$15&lt;$B18,H$15&gt;$C18),0,IF(MOD(H$15-$B18, $D18) = 0, $E18, 0)))*(1+'Current Financials'!$B$18)^(H$15-'Current Financials'!$B$12)</f>
        <v>16050</v>
      </c>
      <c r="I18" s="22" t="n">
        <f aca="false">(IF(OR(I$15&lt;$B18,I$15&gt;$C18),0,IF(MOD(I$15-$B18, $D18) = 0, $E18, 0)))*(1+'Current Financials'!$B$18)^(I$15-'Current Financials'!$B$12)</f>
        <v>0</v>
      </c>
      <c r="J18" s="22" t="n">
        <f aca="false">(IF(OR(J$15&lt;$B18,J$15&gt;$C18),0,IF(MOD(J$15-$B18, $D18) = 0, $E18, 0)))*(1+'Current Financials'!$B$18)^(J$15-'Current Financials'!$B$12)</f>
        <v>0</v>
      </c>
      <c r="K18" s="22" t="n">
        <f aca="false">(IF(OR(K$15&lt;$B18,K$15&gt;$C18),0,IF(MOD(K$15-$B18, $D18) = 0, $E18, 0)))*(1+'Current Financials'!$B$18)^(K$15-'Current Financials'!$B$12)</f>
        <v>0</v>
      </c>
      <c r="L18" s="22" t="n">
        <f aca="false">(IF(OR(L$15&lt;$B18,L$15&gt;$C18),0,IF(MOD(L$15-$B18, $D18) = 0, $E18, 0)))*(1+'Current Financials'!$B$18)^(L$15-'Current Financials'!$B$12)</f>
        <v>0</v>
      </c>
      <c r="M18" s="22" t="n">
        <f aca="false">(IF(OR(M$15&lt;$B18,M$15&gt;$C18),0,IF(MOD(M$15-$B18, $D18) = 0, $E18, 0)))*(1+'Current Financials'!$B$18)^(M$15-'Current Financials'!$B$12)</f>
        <v>0</v>
      </c>
      <c r="N18" s="22" t="n">
        <f aca="false">(IF(OR(N$15&lt;$B18,N$15&gt;$C18),0,IF(MOD(N$15-$B18, $D18) = 0, $E18, 0)))*(1+'Current Financials'!$B$18)^(N$15-'Current Financials'!$B$12)</f>
        <v>0</v>
      </c>
      <c r="O18" s="22" t="n">
        <f aca="false">(IF(OR(O$15&lt;$B18,O$15&gt;$C18),0,IF(MOD(O$15-$B18, $D18) = 0, $E18, 0)))*(1+'Current Financials'!$B$18)^(O$15-'Current Financials'!$B$12)</f>
        <v>0</v>
      </c>
      <c r="P18" s="22" t="n">
        <f aca="false">(IF(OR(P$15&lt;$B18,P$15&gt;$C18),0,IF(MOD(P$15-$B18, $D18) = 0, $E18, 0)))*(1+'Current Financials'!$B$18)^(P$15-'Current Financials'!$B$12)</f>
        <v>0</v>
      </c>
    </row>
    <row r="19" customFormat="false" ht="12.8" hidden="false" customHeight="false" outlineLevel="0" collapsed="false">
      <c r="A19" s="23" t="s">
        <v>53</v>
      </c>
      <c r="B19" s="23" t="n">
        <v>2023</v>
      </c>
      <c r="C19" s="23" t="n">
        <v>2023</v>
      </c>
      <c r="D19" s="23" t="n">
        <v>1</v>
      </c>
      <c r="E19" s="24" t="n">
        <v>10000</v>
      </c>
      <c r="G19" s="22" t="n">
        <f aca="false">(IF(OR(G$15&lt;$B19,G$15&gt;$C19),0,IF(MOD(G$15-$B19, $D19) = 0, $E19, 0)))*(1+'Current Financials'!$B$18)^(G$15-'Current Financials'!$B$12)</f>
        <v>0</v>
      </c>
      <c r="H19" s="22" t="n">
        <f aca="false">(IF(OR(H$15&lt;$B19,H$15&gt;$C19),0,IF(MOD(H$15-$B19, $D19) = 0, $E19, 0)))*(1+'Current Financials'!$B$18)^(H$15-'Current Financials'!$B$12)</f>
        <v>0</v>
      </c>
      <c r="I19" s="22" t="n">
        <f aca="false">(IF(OR(I$15&lt;$B19,I$15&gt;$C19),0,IF(MOD(I$15-$B19, $D19) = 0, $E19, 0)))*(1+'Current Financials'!$B$18)^(I$15-'Current Financials'!$B$12)</f>
        <v>0</v>
      </c>
      <c r="J19" s="22" t="n">
        <f aca="false">(IF(OR(J$15&lt;$B19,J$15&gt;$C19),0,IF(MOD(J$15-$B19, $D19) = 0, $E19, 0)))*(1+'Current Financials'!$B$18)^(J$15-'Current Financials'!$B$12)</f>
        <v>0</v>
      </c>
      <c r="K19" s="22" t="n">
        <f aca="false">(IF(OR(K$15&lt;$B19,K$15&gt;$C19),0,IF(MOD(K$15-$B19, $D19) = 0, $E19, 0)))*(1+'Current Financials'!$B$18)^(K$15-'Current Financials'!$B$12)</f>
        <v>0</v>
      </c>
      <c r="L19" s="22" t="n">
        <f aca="false">(IF(OR(L$15&lt;$B19,L$15&gt;$C19),0,IF(MOD(L$15-$B19, $D19) = 0, $E19, 0)))*(1+'Current Financials'!$B$18)^(L$15-'Current Financials'!$B$12)</f>
        <v>14025.517307</v>
      </c>
      <c r="M19" s="22" t="n">
        <f aca="false">(IF(OR(M$15&lt;$B19,M$15&gt;$C19),0,IF(MOD(M$15-$B19, $D19) = 0, $E19, 0)))*(1+'Current Financials'!$B$18)^(M$15-'Current Financials'!$B$12)</f>
        <v>0</v>
      </c>
      <c r="N19" s="22" t="n">
        <f aca="false">(IF(OR(N$15&lt;$B19,N$15&gt;$C19),0,IF(MOD(N$15-$B19, $D19) = 0, $E19, 0)))*(1+'Current Financials'!$B$18)^(N$15-'Current Financials'!$B$12)</f>
        <v>0</v>
      </c>
      <c r="O19" s="22" t="n">
        <f aca="false">(IF(OR(O$15&lt;$B19,O$15&gt;$C19),0,IF(MOD(O$15-$B19, $D19) = 0, $E19, 0)))*(1+'Current Financials'!$B$18)^(O$15-'Current Financials'!$B$12)</f>
        <v>0</v>
      </c>
      <c r="P19" s="22" t="n">
        <f aca="false">(IF(OR(P$15&lt;$B19,P$15&gt;$C19),0,IF(MOD(P$15-$B19, $D19) = 0, $E19, 0)))*(1+'Current Financials'!$B$18)^(P$15-'Current Financials'!$B$12)</f>
        <v>0</v>
      </c>
    </row>
    <row r="20" customFormat="false" ht="12.8" hidden="false" customHeight="false" outlineLevel="0" collapsed="false">
      <c r="A20" s="23"/>
      <c r="B20" s="23"/>
      <c r="C20" s="23"/>
      <c r="D20" s="23"/>
      <c r="E20" s="24"/>
      <c r="G20" s="22" t="n">
        <f aca="false">(IF(OR(G$15&lt;$B20,G$15&gt;$C20),0,IF(MOD(G$15-$B20, $D20) = 0, $E20, 0)))*(1+'Current Financials'!$B$18)^(G$15-'Current Financials'!$B$12)</f>
        <v>0</v>
      </c>
      <c r="H20" s="22" t="n">
        <f aca="false">(IF(OR(H$15&lt;$B20,H$15&gt;$C20),0,IF(MOD(H$15-$B20, $D20) = 0, $E20, 0)))*(1+'Current Financials'!$B$18)^(H$15-'Current Financials'!$B$12)</f>
        <v>0</v>
      </c>
      <c r="I20" s="22" t="n">
        <f aca="false">(IF(OR(I$15&lt;$B20,I$15&gt;$C20),0,IF(MOD(I$15-$B20, $D20) = 0, $E20, 0)))*(1+'Current Financials'!$B$18)^(I$15-'Current Financials'!$B$12)</f>
        <v>0</v>
      </c>
      <c r="J20" s="22" t="n">
        <f aca="false">(IF(OR(J$15&lt;$B20,J$15&gt;$C20),0,IF(MOD(J$15-$B20, $D20) = 0, $E20, 0)))*(1+'Current Financials'!$B$18)^(J$15-'Current Financials'!$B$12)</f>
        <v>0</v>
      </c>
      <c r="K20" s="22" t="n">
        <f aca="false">(IF(OR(K$15&lt;$B20,K$15&gt;$C20),0,IF(MOD(K$15-$B20, $D20) = 0, $E20, 0)))*(1+'Current Financials'!$B$18)^(K$15-'Current Financials'!$B$12)</f>
        <v>0</v>
      </c>
      <c r="L20" s="22" t="n">
        <f aca="false">(IF(OR(L$15&lt;$B20,L$15&gt;$C20),0,IF(MOD(L$15-$B20, $D20) = 0, $E20, 0)))*(1+'Current Financials'!$B$18)^(L$15-'Current Financials'!$B$12)</f>
        <v>0</v>
      </c>
      <c r="M20" s="22" t="n">
        <f aca="false">(IF(OR(M$15&lt;$B20,M$15&gt;$C20),0,IF(MOD(M$15-$B20, $D20) = 0, $E20, 0)))*(1+'Current Financials'!$B$18)^(M$15-'Current Financials'!$B$12)</f>
        <v>0</v>
      </c>
      <c r="N20" s="22" t="n">
        <f aca="false">(IF(OR(N$15&lt;$B20,N$15&gt;$C20),0,IF(MOD(N$15-$B20, $D20) = 0, $E20, 0)))*(1+'Current Financials'!$B$18)^(N$15-'Current Financials'!$B$12)</f>
        <v>0</v>
      </c>
      <c r="O20" s="22" t="n">
        <f aca="false">(IF(OR(O$15&lt;$B20,O$15&gt;$C20),0,IF(MOD(O$15-$B20, $D20) = 0, $E20, 0)))*(1+'Current Financials'!$B$18)^(O$15-'Current Financials'!$B$12)</f>
        <v>0</v>
      </c>
      <c r="P20" s="22" t="n">
        <f aca="false">(IF(OR(P$15&lt;$B20,P$15&gt;$C20),0,IF(MOD(P$15-$B20, $D20) = 0, $E20, 0)))*(1+'Current Financials'!$B$18)^(P$15-'Current Financials'!$B$12)</f>
        <v>0</v>
      </c>
    </row>
    <row r="21" customFormat="false" ht="12.8" hidden="false" customHeight="false" outlineLevel="0" collapsed="false">
      <c r="A21" s="23"/>
      <c r="B21" s="23"/>
      <c r="C21" s="23"/>
      <c r="D21" s="23"/>
      <c r="E21" s="24"/>
      <c r="G21" s="22" t="n">
        <f aca="false">(IF(OR(G$15&lt;$B21,G$15&gt;$C21),0,IF(MOD(G$15-$B21, $D21) = 0, $E21, 0)))*(1+'Current Financials'!$B$18)^(G$15-'Current Financials'!$B$12)</f>
        <v>0</v>
      </c>
      <c r="H21" s="22" t="n">
        <f aca="false">(IF(OR(H$15&lt;$B21,H$15&gt;$C21),0,IF(MOD(H$15-$B21, $D21) = 0, $E21, 0)))*(1+'Current Financials'!$B$18)^(H$15-'Current Financials'!$B$12)</f>
        <v>0</v>
      </c>
      <c r="I21" s="22" t="n">
        <f aca="false">(IF(OR(I$15&lt;$B21,I$15&gt;$C21),0,IF(MOD(I$15-$B21, $D21) = 0, $E21, 0)))*(1+'Current Financials'!$B$18)^(I$15-'Current Financials'!$B$12)</f>
        <v>0</v>
      </c>
      <c r="J21" s="22" t="n">
        <f aca="false">(IF(OR(J$15&lt;$B21,J$15&gt;$C21),0,IF(MOD(J$15-$B21, $D21) = 0, $E21, 0)))*(1+'Current Financials'!$B$18)^(J$15-'Current Financials'!$B$12)</f>
        <v>0</v>
      </c>
      <c r="K21" s="22" t="n">
        <f aca="false">(IF(OR(K$15&lt;$B21,K$15&gt;$C21),0,IF(MOD(K$15-$B21, $D21) = 0, $E21, 0)))*(1+'Current Financials'!$B$18)^(K$15-'Current Financials'!$B$12)</f>
        <v>0</v>
      </c>
      <c r="L21" s="22" t="n">
        <f aca="false">(IF(OR(L$15&lt;$B21,L$15&gt;$C21),0,IF(MOD(L$15-$B21, $D21) = 0, $E21, 0)))*(1+'Current Financials'!$B$18)^(L$15-'Current Financials'!$B$12)</f>
        <v>0</v>
      </c>
      <c r="M21" s="22" t="n">
        <f aca="false">(IF(OR(M$15&lt;$B21,M$15&gt;$C21),0,IF(MOD(M$15-$B21, $D21) = 0, $E21, 0)))*(1+'Current Financials'!$B$18)^(M$15-'Current Financials'!$B$12)</f>
        <v>0</v>
      </c>
      <c r="N21" s="22" t="n">
        <f aca="false">(IF(OR(N$15&lt;$B21,N$15&gt;$C21),0,IF(MOD(N$15-$B21, $D21) = 0, $E21, 0)))*(1+'Current Financials'!$B$18)^(N$15-'Current Financials'!$B$12)</f>
        <v>0</v>
      </c>
      <c r="O21" s="22" t="n">
        <f aca="false">(IF(OR(O$15&lt;$B21,O$15&gt;$C21),0,IF(MOD(O$15-$B21, $D21) = 0, $E21, 0)))*(1+'Current Financials'!$B$18)^(O$15-'Current Financials'!$B$12)</f>
        <v>0</v>
      </c>
      <c r="P21" s="22" t="n">
        <f aca="false">(IF(OR(P$15&lt;$B21,P$15&gt;$C21),0,IF(MOD(P$15-$B21, $D21) = 0, $E21, 0)))*(1+'Current Financials'!$B$18)^(P$15-'Current Financials'!$B$12)</f>
        <v>0</v>
      </c>
    </row>
    <row r="22" customFormat="false" ht="12.8" hidden="false" customHeight="false" outlineLevel="0" collapsed="false">
      <c r="A22" s="19" t="s">
        <v>54</v>
      </c>
      <c r="B22" s="20"/>
      <c r="C22" s="20"/>
      <c r="D22" s="20"/>
      <c r="E22" s="21"/>
      <c r="G22" s="22" t="n">
        <f aca="false">(IF(OR(G$15&lt;$B22,G$15&gt;$C22),0,IF(MOD(G$15-$B22, $D22) = 0, $E22, 0)))*(1+'Current Financials'!$B$18)^(G$15-'Current Financials'!$B$12)</f>
        <v>0</v>
      </c>
      <c r="H22" s="22" t="n">
        <f aca="false">(IF(OR(H$15&lt;$B22,H$15&gt;$C22),0,IF(MOD(H$15-$B22, $D22) = 0, $E22, 0)))*(1+'Current Financials'!$B$18)^(H$15-'Current Financials'!$B$12)</f>
        <v>0</v>
      </c>
      <c r="I22" s="22" t="n">
        <f aca="false">(IF(OR(I$15&lt;$B22,I$15&gt;$C22),0,IF(MOD(I$15-$B22, $D22) = 0, $E22, 0)))*(1+'Current Financials'!$B$18)^(I$15-'Current Financials'!$B$12)</f>
        <v>0</v>
      </c>
      <c r="J22" s="22" t="n">
        <f aca="false">(IF(OR(J$15&lt;$B22,J$15&gt;$C22),0,IF(MOD(J$15-$B22, $D22) = 0, $E22, 0)))*(1+'Current Financials'!$B$18)^(J$15-'Current Financials'!$B$12)</f>
        <v>0</v>
      </c>
      <c r="K22" s="22" t="n">
        <f aca="false">(IF(OR(K$15&lt;$B22,K$15&gt;$C22),0,IF(MOD(K$15-$B22, $D22) = 0, $E22, 0)))*(1+'Current Financials'!$B$18)^(K$15-'Current Financials'!$B$12)</f>
        <v>0</v>
      </c>
      <c r="L22" s="22" t="n">
        <f aca="false">(IF(OR(L$15&lt;$B22,L$15&gt;$C22),0,IF(MOD(L$15-$B22, $D22) = 0, $E22, 0)))*(1+'Current Financials'!$B$18)^(L$15-'Current Financials'!$B$12)</f>
        <v>0</v>
      </c>
      <c r="M22" s="22" t="n">
        <f aca="false">(IF(OR(M$15&lt;$B22,M$15&gt;$C22),0,IF(MOD(M$15-$B22, $D22) = 0, $E22, 0)))*(1+'Current Financials'!$B$18)^(M$15-'Current Financials'!$B$12)</f>
        <v>0</v>
      </c>
      <c r="N22" s="22" t="n">
        <f aca="false">(IF(OR(N$15&lt;$B22,N$15&gt;$C22),0,IF(MOD(N$15-$B22, $D22) = 0, $E22, 0)))*(1+'Current Financials'!$B$18)^(N$15-'Current Financials'!$B$12)</f>
        <v>0</v>
      </c>
      <c r="O22" s="22" t="n">
        <f aca="false">(IF(OR(O$15&lt;$B22,O$15&gt;$C22),0,IF(MOD(O$15-$B22, $D22) = 0, $E22, 0)))*(1+'Current Financials'!$B$18)^(O$15-'Current Financials'!$B$12)</f>
        <v>0</v>
      </c>
      <c r="P22" s="22" t="n">
        <f aca="false">(IF(OR(P$15&lt;$B22,P$15&gt;$C22),0,IF(MOD(P$15-$B22, $D22) = 0, $E22, 0)))*(1+'Current Financials'!$B$18)^(P$15-'Current Financials'!$B$12)</f>
        <v>0</v>
      </c>
    </row>
    <row r="23" customFormat="false" ht="12.8" hidden="false" customHeight="false" outlineLevel="0" collapsed="false">
      <c r="A23" s="23" t="s">
        <v>55</v>
      </c>
      <c r="B23" s="23" t="n">
        <v>2025</v>
      </c>
      <c r="C23" s="23" t="n">
        <v>2025</v>
      </c>
      <c r="D23" s="23" t="n">
        <v>1</v>
      </c>
      <c r="E23" s="24" t="n">
        <v>82000</v>
      </c>
      <c r="G23" s="22" t="n">
        <f aca="false">(IF(OR(G$15&lt;$B23,G$15&gt;$C23),0,IF(MOD(G$15-$B23, $D23) = 0, $E23, 0)))*(1+'Current Financials'!$B$18)^(G$15-'Current Financials'!$B$12)</f>
        <v>0</v>
      </c>
      <c r="H23" s="22" t="n">
        <f aca="false">(IF(OR(H$15&lt;$B23,H$15&gt;$C23),0,IF(MOD(H$15-$B23, $D23) = 0, $E23, 0)))*(1+'Current Financials'!$B$18)^(H$15-'Current Financials'!$B$12)</f>
        <v>0</v>
      </c>
      <c r="I23" s="22" t="n">
        <f aca="false">(IF(OR(I$15&lt;$B23,I$15&gt;$C23),0,IF(MOD(I$15-$B23, $D23) = 0, $E23, 0)))*(1+'Current Financials'!$B$18)^(I$15-'Current Financials'!$B$12)</f>
        <v>0</v>
      </c>
      <c r="J23" s="22" t="n">
        <f aca="false">(IF(OR(J$15&lt;$B23,J$15&gt;$C23),0,IF(MOD(J$15-$B23, $D23) = 0, $E23, 0)))*(1+'Current Financials'!$B$18)^(J$15-'Current Financials'!$B$12)</f>
        <v>0</v>
      </c>
      <c r="K23" s="22" t="n">
        <f aca="false">(IF(OR(K$15&lt;$B23,K$15&gt;$C23),0,IF(MOD(K$15-$B23, $D23) = 0, $E23, 0)))*(1+'Current Financials'!$B$18)^(K$15-'Current Financials'!$B$12)</f>
        <v>0</v>
      </c>
      <c r="L23" s="22" t="n">
        <f aca="false">(IF(OR(L$15&lt;$B23,L$15&gt;$C23),0,IF(MOD(L$15-$B23, $D23) = 0, $E23, 0)))*(1+'Current Financials'!$B$18)^(L$15-'Current Financials'!$B$12)</f>
        <v>0</v>
      </c>
      <c r="M23" s="22" t="n">
        <f aca="false">(IF(OR(M$15&lt;$B23,M$15&gt;$C23),0,IF(MOD(M$15-$B23, $D23) = 0, $E23, 0)))*(1+'Current Financials'!$B$18)^(M$15-'Current Financials'!$B$12)</f>
        <v>0</v>
      </c>
      <c r="N23" s="22" t="n">
        <f aca="false">(IF(OR(N$15&lt;$B23,N$15&gt;$C23),0,IF(MOD(N$15-$B23, $D23) = 0, $E23, 0)))*(1+'Current Financials'!$B$18)^(N$15-'Current Financials'!$B$12)</f>
        <v>131674.081071231</v>
      </c>
      <c r="O23" s="22" t="n">
        <f aca="false">(IF(OR(O$15&lt;$B23,O$15&gt;$C23),0,IF(MOD(O$15-$B23, $D23) = 0, $E23, 0)))*(1+'Current Financials'!$B$18)^(O$15-'Current Financials'!$B$12)</f>
        <v>0</v>
      </c>
      <c r="P23" s="22" t="n">
        <f aca="false">(IF(OR(P$15&lt;$B23,P$15&gt;$C23),0,IF(MOD(P$15-$B23, $D23) = 0, $E23, 0)))*(1+'Current Financials'!$B$18)^(P$15-'Current Financials'!$B$12)</f>
        <v>0</v>
      </c>
    </row>
    <row r="24" customFormat="false" ht="12.8" hidden="false" customHeight="false" outlineLevel="0" collapsed="false">
      <c r="A24" s="23"/>
      <c r="B24" s="23"/>
      <c r="C24" s="23"/>
      <c r="D24" s="23"/>
      <c r="E24" s="24"/>
      <c r="G24" s="22" t="n">
        <f aca="false">(IF(OR(G$15&lt;$B24,G$15&gt;$C24),0,IF(MOD(G$15-$B24, $D24) = 0, $E24, 0)))*(1+'Current Financials'!$B$18)^(G$15-'Current Financials'!$B$12)</f>
        <v>0</v>
      </c>
      <c r="H24" s="22" t="n">
        <f aca="false">(IF(OR(H$15&lt;$B24,H$15&gt;$C24),0,IF(MOD(H$15-$B24, $D24) = 0, $E24, 0)))*(1+'Current Financials'!$B$18)^(H$15-'Current Financials'!$B$12)</f>
        <v>0</v>
      </c>
      <c r="I24" s="22" t="n">
        <f aca="false">(IF(OR(I$15&lt;$B24,I$15&gt;$C24),0,IF(MOD(I$15-$B24, $D24) = 0, $E24, 0)))*(1+'Current Financials'!$B$18)^(I$15-'Current Financials'!$B$12)</f>
        <v>0</v>
      </c>
      <c r="J24" s="22" t="n">
        <f aca="false">(IF(OR(J$15&lt;$B24,J$15&gt;$C24),0,IF(MOD(J$15-$B24, $D24) = 0, $E24, 0)))*(1+'Current Financials'!$B$18)^(J$15-'Current Financials'!$B$12)</f>
        <v>0</v>
      </c>
      <c r="K24" s="22" t="n">
        <f aca="false">(IF(OR(K$15&lt;$B24,K$15&gt;$C24),0,IF(MOD(K$15-$B24, $D24) = 0, $E24, 0)))*(1+'Current Financials'!$B$18)^(K$15-'Current Financials'!$B$12)</f>
        <v>0</v>
      </c>
      <c r="L24" s="22" t="n">
        <f aca="false">(IF(OR(L$15&lt;$B24,L$15&gt;$C24),0,IF(MOD(L$15-$B24, $D24) = 0, $E24, 0)))*(1+'Current Financials'!$B$18)^(L$15-'Current Financials'!$B$12)</f>
        <v>0</v>
      </c>
      <c r="M24" s="22" t="n">
        <f aca="false">(IF(OR(M$15&lt;$B24,M$15&gt;$C24),0,IF(MOD(M$15-$B24, $D24) = 0, $E24, 0)))*(1+'Current Financials'!$B$18)^(M$15-'Current Financials'!$B$12)</f>
        <v>0</v>
      </c>
      <c r="N24" s="22" t="n">
        <f aca="false">(IF(OR(N$15&lt;$B24,N$15&gt;$C24),0,IF(MOD(N$15-$B24, $D24) = 0, $E24, 0)))*(1+'Current Financials'!$B$18)^(N$15-'Current Financials'!$B$12)</f>
        <v>0</v>
      </c>
      <c r="O24" s="22" t="n">
        <f aca="false">(IF(OR(O$15&lt;$B24,O$15&gt;$C24),0,IF(MOD(O$15-$B24, $D24) = 0, $E24, 0)))*(1+'Current Financials'!$B$18)^(O$15-'Current Financials'!$B$12)</f>
        <v>0</v>
      </c>
      <c r="P24" s="22" t="n">
        <f aca="false">(IF(OR(P$15&lt;$B24,P$15&gt;$C24),0,IF(MOD(P$15-$B24, $D24) = 0, $E24, 0)))*(1+'Current Financials'!$B$18)^(P$15-'Current Financials'!$B$12)</f>
        <v>0</v>
      </c>
    </row>
    <row r="25" customFormat="false" ht="12.8" hidden="false" customHeight="false" outlineLevel="0" collapsed="false">
      <c r="A25" s="23"/>
      <c r="B25" s="23"/>
      <c r="C25" s="23"/>
      <c r="D25" s="23"/>
      <c r="E25" s="24"/>
      <c r="G25" s="22" t="n">
        <f aca="false">(IF(OR(G$15&lt;$B25,G$15&gt;$C25),0,IF(MOD(G$15-$B25, $D25) = 0, $E25, 0)))*(1+'Current Financials'!$B$18)^(G$15-'Current Financials'!$B$12)</f>
        <v>0</v>
      </c>
      <c r="H25" s="22" t="n">
        <f aca="false">(IF(OR(H$15&lt;$B25,H$15&gt;$C25),0,IF(MOD(H$15-$B25, $D25) = 0, $E25, 0)))*(1+'Current Financials'!$B$18)^(H$15-'Current Financials'!$B$12)</f>
        <v>0</v>
      </c>
      <c r="I25" s="22" t="n">
        <f aca="false">(IF(OR(I$15&lt;$B25,I$15&gt;$C25),0,IF(MOD(I$15-$B25, $D25) = 0, $E25, 0)))*(1+'Current Financials'!$B$18)^(I$15-'Current Financials'!$B$12)</f>
        <v>0</v>
      </c>
      <c r="J25" s="22" t="n">
        <f aca="false">(IF(OR(J$15&lt;$B25,J$15&gt;$C25),0,IF(MOD(J$15-$B25, $D25) = 0, $E25, 0)))*(1+'Current Financials'!$B$18)^(J$15-'Current Financials'!$B$12)</f>
        <v>0</v>
      </c>
      <c r="K25" s="22" t="n">
        <f aca="false">(IF(OR(K$15&lt;$B25,K$15&gt;$C25),0,IF(MOD(K$15-$B25, $D25) = 0, $E25, 0)))*(1+'Current Financials'!$B$18)^(K$15-'Current Financials'!$B$12)</f>
        <v>0</v>
      </c>
      <c r="L25" s="22" t="n">
        <f aca="false">(IF(OR(L$15&lt;$B25,L$15&gt;$C25),0,IF(MOD(L$15-$B25, $D25) = 0, $E25, 0)))*(1+'Current Financials'!$B$18)^(L$15-'Current Financials'!$B$12)</f>
        <v>0</v>
      </c>
      <c r="M25" s="22" t="n">
        <f aca="false">(IF(OR(M$15&lt;$B25,M$15&gt;$C25),0,IF(MOD(M$15-$B25, $D25) = 0, $E25, 0)))*(1+'Current Financials'!$B$18)^(M$15-'Current Financials'!$B$12)</f>
        <v>0</v>
      </c>
      <c r="N25" s="22" t="n">
        <f aca="false">(IF(OR(N$15&lt;$B25,N$15&gt;$C25),0,IF(MOD(N$15-$B25, $D25) = 0, $E25, 0)))*(1+'Current Financials'!$B$18)^(N$15-'Current Financials'!$B$12)</f>
        <v>0</v>
      </c>
      <c r="O25" s="22" t="n">
        <f aca="false">(IF(OR(O$15&lt;$B25,O$15&gt;$C25),0,IF(MOD(O$15-$B25, $D25) = 0, $E25, 0)))*(1+'Current Financials'!$B$18)^(O$15-'Current Financials'!$B$12)</f>
        <v>0</v>
      </c>
      <c r="P25" s="22" t="n">
        <f aca="false">(IF(OR(P$15&lt;$B25,P$15&gt;$C25),0,IF(MOD(P$15-$B25, $D25) = 0, $E25, 0)))*(1+'Current Financials'!$B$18)^(P$15-'Current Financials'!$B$12)</f>
        <v>0</v>
      </c>
    </row>
    <row r="26" customFormat="false" ht="12.8" hidden="false" customHeight="false" outlineLevel="0" collapsed="false">
      <c r="A26" s="23"/>
      <c r="B26" s="23"/>
      <c r="C26" s="23"/>
      <c r="D26" s="23"/>
      <c r="E26" s="24"/>
      <c r="G26" s="22" t="n">
        <f aca="false">(IF(OR(G$15&lt;$B26,G$15&gt;$C26),0,IF(MOD(G$15-$B26, $D26) = 0, $E26, 0)))*(1+'Current Financials'!$B$18)^(G$15-'Current Financials'!$B$12)</f>
        <v>0</v>
      </c>
      <c r="H26" s="22" t="n">
        <f aca="false">(IF(OR(H$15&lt;$B26,H$15&gt;$C26),0,IF(MOD(H$15-$B26, $D26) = 0, $E26, 0)))*(1+'Current Financials'!$B$18)^(H$15-'Current Financials'!$B$12)</f>
        <v>0</v>
      </c>
      <c r="I26" s="22" t="n">
        <f aca="false">(IF(OR(I$15&lt;$B26,I$15&gt;$C26),0,IF(MOD(I$15-$B26, $D26) = 0, $E26, 0)))*(1+'Current Financials'!$B$18)^(I$15-'Current Financials'!$B$12)</f>
        <v>0</v>
      </c>
      <c r="J26" s="22" t="n">
        <f aca="false">(IF(OR(J$15&lt;$B26,J$15&gt;$C26),0,IF(MOD(J$15-$B26, $D26) = 0, $E26, 0)))*(1+'Current Financials'!$B$18)^(J$15-'Current Financials'!$B$12)</f>
        <v>0</v>
      </c>
      <c r="K26" s="22" t="n">
        <f aca="false">(IF(OR(K$15&lt;$B26,K$15&gt;$C26),0,IF(MOD(K$15-$B26, $D26) = 0, $E26, 0)))*(1+'Current Financials'!$B$18)^(K$15-'Current Financials'!$B$12)</f>
        <v>0</v>
      </c>
      <c r="L26" s="22" t="n">
        <f aca="false">(IF(OR(L$15&lt;$B26,L$15&gt;$C26),0,IF(MOD(L$15-$B26, $D26) = 0, $E26, 0)))*(1+'Current Financials'!$B$18)^(L$15-'Current Financials'!$B$12)</f>
        <v>0</v>
      </c>
      <c r="M26" s="22" t="n">
        <f aca="false">(IF(OR(M$15&lt;$B26,M$15&gt;$C26),0,IF(MOD(M$15-$B26, $D26) = 0, $E26, 0)))*(1+'Current Financials'!$B$18)^(M$15-'Current Financials'!$B$12)</f>
        <v>0</v>
      </c>
      <c r="N26" s="22" t="n">
        <f aca="false">(IF(OR(N$15&lt;$B26,N$15&gt;$C26),0,IF(MOD(N$15-$B26, $D26) = 0, $E26, 0)))*(1+'Current Financials'!$B$18)^(N$15-'Current Financials'!$B$12)</f>
        <v>0</v>
      </c>
      <c r="O26" s="22" t="n">
        <f aca="false">(IF(OR(O$15&lt;$B26,O$15&gt;$C26),0,IF(MOD(O$15-$B26, $D26) = 0, $E26, 0)))*(1+'Current Financials'!$B$18)^(O$15-'Current Financials'!$B$12)</f>
        <v>0</v>
      </c>
      <c r="P26" s="22" t="n">
        <f aca="false">(IF(OR(P$15&lt;$B26,P$15&gt;$C26),0,IF(MOD(P$15-$B26, $D26) = 0, $E26, 0)))*(1+'Current Financials'!$B$18)^(P$15-'Current Financials'!$B$12)</f>
        <v>0</v>
      </c>
    </row>
    <row r="27" customFormat="false" ht="12.8" hidden="false" customHeight="false" outlineLevel="0" collapsed="false">
      <c r="A27" s="23"/>
      <c r="B27" s="23"/>
      <c r="C27" s="23"/>
      <c r="D27" s="23"/>
      <c r="E27" s="24"/>
      <c r="G27" s="22" t="n">
        <f aca="false">(IF(OR(G$15&lt;$B27,G$15&gt;$C27),0,IF(MOD(G$15-$B27, $D27) = 0, $E27, 0)))*(1+'Current Financials'!$B$18)^(G$15-'Current Financials'!$B$12)</f>
        <v>0</v>
      </c>
      <c r="H27" s="22" t="n">
        <f aca="false">(IF(OR(H$15&lt;$B27,H$15&gt;$C27),0,IF(MOD(H$15-$B27, $D27) = 0, $E27, 0)))*(1+'Current Financials'!$B$18)^(H$15-'Current Financials'!$B$12)</f>
        <v>0</v>
      </c>
      <c r="I27" s="22" t="n">
        <f aca="false">(IF(OR(I$15&lt;$B27,I$15&gt;$C27),0,IF(MOD(I$15-$B27, $D27) = 0, $E27, 0)))*(1+'Current Financials'!$B$18)^(I$15-'Current Financials'!$B$12)</f>
        <v>0</v>
      </c>
      <c r="J27" s="22" t="n">
        <f aca="false">(IF(OR(J$15&lt;$B27,J$15&gt;$C27),0,IF(MOD(J$15-$B27, $D27) = 0, $E27, 0)))*(1+'Current Financials'!$B$18)^(J$15-'Current Financials'!$B$12)</f>
        <v>0</v>
      </c>
      <c r="K27" s="22" t="n">
        <f aca="false">(IF(OR(K$15&lt;$B27,K$15&gt;$C27),0,IF(MOD(K$15-$B27, $D27) = 0, $E27, 0)))*(1+'Current Financials'!$B$18)^(K$15-'Current Financials'!$B$12)</f>
        <v>0</v>
      </c>
      <c r="L27" s="22" t="n">
        <f aca="false">(IF(OR(L$15&lt;$B27,L$15&gt;$C27),0,IF(MOD(L$15-$B27, $D27) = 0, $E27, 0)))*(1+'Current Financials'!$B$18)^(L$15-'Current Financials'!$B$12)</f>
        <v>0</v>
      </c>
      <c r="M27" s="22" t="n">
        <f aca="false">(IF(OR(M$15&lt;$B27,M$15&gt;$C27),0,IF(MOD(M$15-$B27, $D27) = 0, $E27, 0)))*(1+'Current Financials'!$B$18)^(M$15-'Current Financials'!$B$12)</f>
        <v>0</v>
      </c>
      <c r="N27" s="22" t="n">
        <f aca="false">(IF(OR(N$15&lt;$B27,N$15&gt;$C27),0,IF(MOD(N$15-$B27, $D27) = 0, $E27, 0)))*(1+'Current Financials'!$B$18)^(N$15-'Current Financials'!$B$12)</f>
        <v>0</v>
      </c>
      <c r="O27" s="22" t="n">
        <f aca="false">(IF(OR(O$15&lt;$B27,O$15&gt;$C27),0,IF(MOD(O$15-$B27, $D27) = 0, $E27, 0)))*(1+'Current Financials'!$B$18)^(O$15-'Current Financials'!$B$12)</f>
        <v>0</v>
      </c>
      <c r="P27" s="22" t="n">
        <f aca="false">(IF(OR(P$15&lt;$B27,P$15&gt;$C27),0,IF(MOD(P$15-$B27, $D27) = 0, $E27, 0)))*(1+'Current Financials'!$B$18)^(P$15-'Current Financials'!$B$12)</f>
        <v>0</v>
      </c>
    </row>
    <row r="28" customFormat="false" ht="12.8" hidden="false" customHeight="false" outlineLevel="0" collapsed="false">
      <c r="A28" s="19" t="s">
        <v>56</v>
      </c>
      <c r="B28" s="20"/>
      <c r="C28" s="20"/>
      <c r="D28" s="20"/>
      <c r="E28" s="21"/>
      <c r="G28" s="22" t="n">
        <f aca="false">(IF(OR(G$15&lt;$B28,G$15&gt;$C28),0,IF(MOD(G$15-$B28, $D28) = 0, $E28, 0)))*(1+'Current Financials'!$B$18)^(G$15-'Current Financials'!$B$12)</f>
        <v>0</v>
      </c>
      <c r="H28" s="22" t="n">
        <f aca="false">(IF(OR(H$15&lt;$B28,H$15&gt;$C28),0,IF(MOD(H$15-$B28, $D28) = 0, $E28, 0)))*(1+'Current Financials'!$B$18)^(H$15-'Current Financials'!$B$12)</f>
        <v>0</v>
      </c>
      <c r="I28" s="22" t="n">
        <f aca="false">(IF(OR(I$15&lt;$B28,I$15&gt;$C28),0,IF(MOD(I$15-$B28, $D28) = 0, $E28, 0)))*(1+'Current Financials'!$B$18)^(I$15-'Current Financials'!$B$12)</f>
        <v>0</v>
      </c>
      <c r="J28" s="22" t="n">
        <f aca="false">(IF(OR(J$15&lt;$B28,J$15&gt;$C28),0,IF(MOD(J$15-$B28, $D28) = 0, $E28, 0)))*(1+'Current Financials'!$B$18)^(J$15-'Current Financials'!$B$12)</f>
        <v>0</v>
      </c>
      <c r="K28" s="22" t="n">
        <f aca="false">(IF(OR(K$15&lt;$B28,K$15&gt;$C28),0,IF(MOD(K$15-$B28, $D28) = 0, $E28, 0)))*(1+'Current Financials'!$B$18)^(K$15-'Current Financials'!$B$12)</f>
        <v>0</v>
      </c>
      <c r="L28" s="22" t="n">
        <f aca="false">(IF(OR(L$15&lt;$B28,L$15&gt;$C28),0,IF(MOD(L$15-$B28, $D28) = 0, $E28, 0)))*(1+'Current Financials'!$B$18)^(L$15-'Current Financials'!$B$12)</f>
        <v>0</v>
      </c>
      <c r="M28" s="22" t="n">
        <f aca="false">(IF(OR(M$15&lt;$B28,M$15&gt;$C28),0,IF(MOD(M$15-$B28, $D28) = 0, $E28, 0)))*(1+'Current Financials'!$B$18)^(M$15-'Current Financials'!$B$12)</f>
        <v>0</v>
      </c>
      <c r="N28" s="22" t="n">
        <f aca="false">(IF(OR(N$15&lt;$B28,N$15&gt;$C28),0,IF(MOD(N$15-$B28, $D28) = 0, $E28, 0)))*(1+'Current Financials'!$B$18)^(N$15-'Current Financials'!$B$12)</f>
        <v>0</v>
      </c>
      <c r="O28" s="22" t="n">
        <f aca="false">(IF(OR(O$15&lt;$B28,O$15&gt;$C28),0,IF(MOD(O$15-$B28, $D28) = 0, $E28, 0)))*(1+'Current Financials'!$B$18)^(O$15-'Current Financials'!$B$12)</f>
        <v>0</v>
      </c>
      <c r="P28" s="22" t="n">
        <f aca="false">(IF(OR(P$15&lt;$B28,P$15&gt;$C28),0,IF(MOD(P$15-$B28, $D28) = 0, $E28, 0)))*(1+'Current Financials'!$B$18)^(P$15-'Current Financials'!$B$12)</f>
        <v>0</v>
      </c>
    </row>
    <row r="29" customFormat="false" ht="12.8" hidden="false" customHeight="false" outlineLevel="0" collapsed="false">
      <c r="A29" s="23" t="s">
        <v>57</v>
      </c>
      <c r="B29" s="23" t="n">
        <v>2018</v>
      </c>
      <c r="C29" s="23" t="n">
        <v>2018</v>
      </c>
      <c r="D29" s="23" t="n">
        <v>1</v>
      </c>
      <c r="E29" s="24" t="n">
        <v>308000</v>
      </c>
      <c r="G29" s="22" t="n">
        <f aca="false">(IF(OR(G$15&lt;$B29,G$15&gt;$C29),0,IF(MOD(G$15-$B29, $D29) = 0, $E29, 0)))*(1+'Current Financials'!$B$18)^(G$15-'Current Financials'!$B$12)</f>
        <v>308000</v>
      </c>
      <c r="H29" s="22" t="n">
        <f aca="false">(IF(OR(H$15&lt;$B29,H$15&gt;$C29),0,IF(MOD(H$15-$B29, $D29) = 0, $E29, 0)))*(1+'Current Financials'!$B$18)^(H$15-'Current Financials'!$B$12)</f>
        <v>0</v>
      </c>
      <c r="I29" s="22" t="n">
        <f aca="false">(IF(OR(I$15&lt;$B29,I$15&gt;$C29),0,IF(MOD(I$15-$B29, $D29) = 0, $E29, 0)))*(1+'Current Financials'!$B$18)^(I$15-'Current Financials'!$B$12)</f>
        <v>0</v>
      </c>
      <c r="J29" s="22" t="n">
        <f aca="false">(IF(OR(J$15&lt;$B29,J$15&gt;$C29),0,IF(MOD(J$15-$B29, $D29) = 0, $E29, 0)))*(1+'Current Financials'!$B$18)^(J$15-'Current Financials'!$B$12)</f>
        <v>0</v>
      </c>
      <c r="K29" s="22" t="n">
        <f aca="false">(IF(OR(K$15&lt;$B29,K$15&gt;$C29),0,IF(MOD(K$15-$B29, $D29) = 0, $E29, 0)))*(1+'Current Financials'!$B$18)^(K$15-'Current Financials'!$B$12)</f>
        <v>0</v>
      </c>
      <c r="L29" s="22" t="n">
        <f aca="false">(IF(OR(L$15&lt;$B29,L$15&gt;$C29),0,IF(MOD(L$15-$B29, $D29) = 0, $E29, 0)))*(1+'Current Financials'!$B$18)^(L$15-'Current Financials'!$B$12)</f>
        <v>0</v>
      </c>
      <c r="M29" s="22" t="n">
        <f aca="false">(IF(OR(M$15&lt;$B29,M$15&gt;$C29),0,IF(MOD(M$15-$B29, $D29) = 0, $E29, 0)))*(1+'Current Financials'!$B$18)^(M$15-'Current Financials'!$B$12)</f>
        <v>0</v>
      </c>
      <c r="N29" s="22" t="n">
        <f aca="false">(IF(OR(N$15&lt;$B29,N$15&gt;$C29),0,IF(MOD(N$15-$B29, $D29) = 0, $E29, 0)))*(1+'Current Financials'!$B$18)^(N$15-'Current Financials'!$B$12)</f>
        <v>0</v>
      </c>
      <c r="O29" s="22" t="n">
        <f aca="false">(IF(OR(O$15&lt;$B29,O$15&gt;$C29),0,IF(MOD(O$15-$B29, $D29) = 0, $E29, 0)))*(1+'Current Financials'!$B$18)^(O$15-'Current Financials'!$B$12)</f>
        <v>0</v>
      </c>
      <c r="P29" s="22" t="n">
        <f aca="false">(IF(OR(P$15&lt;$B29,P$15&gt;$C29),0,IF(MOD(P$15-$B29, $D29) = 0, $E29, 0)))*(1+'Current Financials'!$B$18)^(P$15-'Current Financials'!$B$12)</f>
        <v>0</v>
      </c>
    </row>
    <row r="30" customFormat="false" ht="12.8" hidden="false" customHeight="false" outlineLevel="0" collapsed="false">
      <c r="A30" s="23" t="s">
        <v>58</v>
      </c>
      <c r="B30" s="23" t="n">
        <v>2021</v>
      </c>
      <c r="C30" s="23" t="n">
        <v>2027</v>
      </c>
      <c r="D30" s="23" t="n">
        <v>6</v>
      </c>
      <c r="E30" s="24" t="n">
        <v>720000</v>
      </c>
      <c r="G30" s="22" t="n">
        <f aca="false">(IF(OR(G$15&lt;$B30,G$15&gt;$C30),0,IF(MOD(G$15-$B30, $D30) = 0, $E30, 0)))*(1+'Current Financials'!$B$18)^(G$15-'Current Financials'!$B$12)</f>
        <v>0</v>
      </c>
      <c r="H30" s="22" t="n">
        <f aca="false">(IF(OR(H$15&lt;$B30,H$15&gt;$C30),0,IF(MOD(H$15-$B30, $D30) = 0, $E30, 0)))*(1+'Current Financials'!$B$18)^(H$15-'Current Financials'!$B$12)</f>
        <v>0</v>
      </c>
      <c r="I30" s="22" t="n">
        <f aca="false">(IF(OR(I$15&lt;$B30,I$15&gt;$C30),0,IF(MOD(I$15-$B30, $D30) = 0, $E30, 0)))*(1+'Current Financials'!$B$18)^(I$15-'Current Financials'!$B$12)</f>
        <v>0</v>
      </c>
      <c r="J30" s="22" t="n">
        <f aca="false">(IF(OR(J$15&lt;$B30,J$15&gt;$C30),0,IF(MOD(J$15-$B30, $D30) = 0, $E30, 0)))*(1+'Current Financials'!$B$18)^(J$15-'Current Financials'!$B$12)</f>
        <v>882030.96</v>
      </c>
      <c r="K30" s="22" t="n">
        <f aca="false">(IF(OR(K$15&lt;$B30,K$15&gt;$C30),0,IF(MOD(K$15-$B30, $D30) = 0, $E30, 0)))*(1+'Current Financials'!$B$18)^(K$15-'Current Financials'!$B$12)</f>
        <v>0</v>
      </c>
      <c r="L30" s="22" t="n">
        <f aca="false">(IF(OR(L$15&lt;$B30,L$15&gt;$C30),0,IF(MOD(L$15-$B30, $D30) = 0, $E30, 0)))*(1+'Current Financials'!$B$18)^(L$15-'Current Financials'!$B$12)</f>
        <v>0</v>
      </c>
      <c r="M30" s="22" t="n">
        <f aca="false">(IF(OR(M$15&lt;$B30,M$15&gt;$C30),0,IF(MOD(M$15-$B30, $D30) = 0, $E30, 0)))*(1+'Current Financials'!$B$18)^(M$15-'Current Financials'!$B$12)</f>
        <v>0</v>
      </c>
      <c r="N30" s="22" t="n">
        <f aca="false">(IF(OR(N$15&lt;$B30,N$15&gt;$C30),0,IF(MOD(N$15-$B30, $D30) = 0, $E30, 0)))*(1+'Current Financials'!$B$18)^(N$15-'Current Financials'!$B$12)</f>
        <v>0</v>
      </c>
      <c r="O30" s="22" t="n">
        <f aca="false">(IF(OR(O$15&lt;$B30,O$15&gt;$C30),0,IF(MOD(O$15-$B30, $D30) = 0, $E30, 0)))*(1+'Current Financials'!$B$18)^(O$15-'Current Financials'!$B$12)</f>
        <v>0</v>
      </c>
      <c r="P30" s="22" t="n">
        <f aca="false">(IF(OR(P$15&lt;$B30,P$15&gt;$C30),0,IF(MOD(P$15-$B30, $D30) = 0, $E30, 0)))*(1+'Current Financials'!$B$18)^(P$15-'Current Financials'!$B$12)</f>
        <v>1323690.63294251</v>
      </c>
    </row>
    <row r="31" customFormat="false" ht="12.8" hidden="false" customHeight="false" outlineLevel="0" collapsed="false">
      <c r="A31" s="23" t="s">
        <v>57</v>
      </c>
      <c r="B31" s="23" t="n">
        <v>2022</v>
      </c>
      <c r="C31" s="23" t="n">
        <v>2027</v>
      </c>
      <c r="D31" s="23" t="n">
        <v>4</v>
      </c>
      <c r="E31" s="24" t="n">
        <v>280000</v>
      </c>
      <c r="G31" s="22" t="n">
        <f aca="false">(IF(OR(G$15&lt;$B31,G$15&gt;$C31),0,IF(MOD(G$15-$B31, $D31) = 0, $E31, 0)))*(1+'Current Financials'!$B$18)^(G$15-'Current Financials'!$B$12)</f>
        <v>0</v>
      </c>
      <c r="H31" s="22" t="n">
        <f aca="false">(IF(OR(H$15&lt;$B31,H$15&gt;$C31),0,IF(MOD(H$15-$B31, $D31) = 0, $E31, 0)))*(1+'Current Financials'!$B$18)^(H$15-'Current Financials'!$B$12)</f>
        <v>0</v>
      </c>
      <c r="I31" s="22" t="n">
        <f aca="false">(IF(OR(I$15&lt;$B31,I$15&gt;$C31),0,IF(MOD(I$15-$B31, $D31) = 0, $E31, 0)))*(1+'Current Financials'!$B$18)^(I$15-'Current Financials'!$B$12)</f>
        <v>0</v>
      </c>
      <c r="J31" s="22" t="n">
        <f aca="false">(IF(OR(J$15&lt;$B31,J$15&gt;$C31),0,IF(MOD(J$15-$B31, $D31) = 0, $E31, 0)))*(1+'Current Financials'!$B$18)^(J$15-'Current Financials'!$B$12)</f>
        <v>0</v>
      </c>
      <c r="K31" s="22" t="n">
        <f aca="false">(IF(OR(K$15&lt;$B31,K$15&gt;$C31),0,IF(MOD(K$15-$B31, $D31) = 0, $E31, 0)))*(1+'Current Financials'!$B$18)^(K$15-'Current Financials'!$B$12)</f>
        <v>367022.8828</v>
      </c>
      <c r="L31" s="22" t="n">
        <f aca="false">(IF(OR(L$15&lt;$B31,L$15&gt;$C31),0,IF(MOD(L$15-$B31, $D31) = 0, $E31, 0)))*(1+'Current Financials'!$B$18)^(L$15-'Current Financials'!$B$12)</f>
        <v>0</v>
      </c>
      <c r="M31" s="22" t="n">
        <f aca="false">(IF(OR(M$15&lt;$B31,M$15&gt;$C31),0,IF(MOD(M$15-$B31, $D31) = 0, $E31, 0)))*(1+'Current Financials'!$B$18)^(M$15-'Current Financials'!$B$12)</f>
        <v>0</v>
      </c>
      <c r="N31" s="22" t="n">
        <f aca="false">(IF(OR(N$15&lt;$B31,N$15&gt;$C31),0,IF(MOD(N$15-$B31, $D31) = 0, $E31, 0)))*(1+'Current Financials'!$B$18)^(N$15-'Current Financials'!$B$12)</f>
        <v>0</v>
      </c>
      <c r="O31" s="22" t="n">
        <f aca="false">(IF(OR(O$15&lt;$B31,O$15&gt;$C31),0,IF(MOD(O$15-$B31, $D31) = 0, $E31, 0)))*(1+'Current Financials'!$B$18)^(O$15-'Current Financials'!$B$12)</f>
        <v>481092.130352938</v>
      </c>
      <c r="P31" s="22" t="n">
        <f aca="false">(IF(OR(P$15&lt;$B31,P$15&gt;$C31),0,IF(MOD(P$15-$B31, $D31) = 0, $E31, 0)))*(1+'Current Financials'!$B$18)^(P$15-'Current Financials'!$B$12)</f>
        <v>0</v>
      </c>
    </row>
    <row r="32" customFormat="false" ht="12.8" hidden="false" customHeight="false" outlineLevel="0" collapsed="false">
      <c r="A32" s="23" t="s">
        <v>59</v>
      </c>
      <c r="B32" s="23" t="n">
        <v>2018</v>
      </c>
      <c r="C32" s="23" t="n">
        <v>2022</v>
      </c>
      <c r="D32" s="23" t="n">
        <v>1</v>
      </c>
      <c r="E32" s="24" t="n">
        <v>38000</v>
      </c>
      <c r="G32" s="22" t="n">
        <f aca="false">(IF(OR(G$15&lt;$B32,G$15&gt;$C32),0,IF(MOD(G$15-$B32, $D32) = 0, $E32, 0)))*(1+'Current Financials'!$B$18)^(G$15-'Current Financials'!$B$12)</f>
        <v>38000</v>
      </c>
      <c r="H32" s="22" t="n">
        <f aca="false">(IF(OR(H$15&lt;$B32,H$15&gt;$C32),0,IF(MOD(H$15-$B32, $D32) = 0, $E32, 0)))*(1+'Current Financials'!$B$18)^(H$15-'Current Financials'!$B$12)</f>
        <v>40660</v>
      </c>
      <c r="I32" s="22" t="n">
        <f aca="false">(IF(OR(I$15&lt;$B32,I$15&gt;$C32),0,IF(MOD(I$15-$B32, $D32) = 0, $E32, 0)))*(1+'Current Financials'!$B$18)^(I$15-'Current Financials'!$B$12)</f>
        <v>43506.2</v>
      </c>
      <c r="J32" s="22" t="n">
        <f aca="false">(IF(OR(J$15&lt;$B32,J$15&gt;$C32),0,IF(MOD(J$15-$B32, $D32) = 0, $E32, 0)))*(1+'Current Financials'!$B$18)^(J$15-'Current Financials'!$B$12)</f>
        <v>46551.634</v>
      </c>
      <c r="K32" s="22" t="n">
        <f aca="false">(IF(OR(K$15&lt;$B32,K$15&gt;$C32),0,IF(MOD(K$15-$B32, $D32) = 0, $E32, 0)))*(1+'Current Financials'!$B$18)^(K$15-'Current Financials'!$B$12)</f>
        <v>49810.24838</v>
      </c>
      <c r="L32" s="22" t="n">
        <f aca="false">(IF(OR(L$15&lt;$B32,L$15&gt;$C32),0,IF(MOD(L$15-$B32, $D32) = 0, $E32, 0)))*(1+'Current Financials'!$B$18)^(L$15-'Current Financials'!$B$12)</f>
        <v>0</v>
      </c>
      <c r="M32" s="22" t="n">
        <f aca="false">(IF(OR(M$15&lt;$B32,M$15&gt;$C32),0,IF(MOD(M$15-$B32, $D32) = 0, $E32, 0)))*(1+'Current Financials'!$B$18)^(M$15-'Current Financials'!$B$12)</f>
        <v>0</v>
      </c>
      <c r="N32" s="22" t="n">
        <f aca="false">(IF(OR(N$15&lt;$B32,N$15&gt;$C32),0,IF(MOD(N$15-$B32, $D32) = 0, $E32, 0)))*(1+'Current Financials'!$B$18)^(N$15-'Current Financials'!$B$12)</f>
        <v>0</v>
      </c>
      <c r="O32" s="22" t="n">
        <f aca="false">(IF(OR(O$15&lt;$B32,O$15&gt;$C32),0,IF(MOD(O$15-$B32, $D32) = 0, $E32, 0)))*(1+'Current Financials'!$B$18)^(O$15-'Current Financials'!$B$12)</f>
        <v>0</v>
      </c>
      <c r="P32" s="22" t="n">
        <f aca="false">(IF(OR(P$15&lt;$B32,P$15&gt;$C32),0,IF(MOD(P$15-$B32, $D32) = 0, $E32, 0)))*(1+'Current Financials'!$B$18)^(P$15-'Current Financials'!$B$12)</f>
        <v>0</v>
      </c>
    </row>
    <row r="33" customFormat="false" ht="12.8" hidden="false" customHeight="false" outlineLevel="0" collapsed="false">
      <c r="A33" s="23" t="s">
        <v>60</v>
      </c>
      <c r="B33" s="23" t="n">
        <v>2018</v>
      </c>
      <c r="C33" s="23" t="n">
        <v>2018</v>
      </c>
      <c r="D33" s="23" t="n">
        <v>1</v>
      </c>
      <c r="E33" s="24" t="n">
        <v>20000</v>
      </c>
      <c r="G33" s="22" t="n">
        <f aca="false">(IF(OR(G$15&lt;$B33,G$15&gt;$C33),0,IF(MOD(G$15-$B33, $D33) = 0, $E33, 0)))*(1+'Current Financials'!$B$18)^(G$15-'Current Financials'!$B$12)</f>
        <v>20000</v>
      </c>
      <c r="H33" s="22" t="n">
        <f aca="false">(IF(OR(H$15&lt;$B33,H$15&gt;$C33),0,IF(MOD(H$15-$B33, $D33) = 0, $E33, 0)))*(1+'Current Financials'!$B$18)^(H$15-'Current Financials'!$B$12)</f>
        <v>0</v>
      </c>
      <c r="I33" s="22" t="n">
        <f aca="false">(IF(OR(I$15&lt;$B33,I$15&gt;$C33),0,IF(MOD(I$15-$B33, $D33) = 0, $E33, 0)))*(1+'Current Financials'!$B$18)^(I$15-'Current Financials'!$B$12)</f>
        <v>0</v>
      </c>
      <c r="J33" s="22" t="n">
        <f aca="false">(IF(OR(J$15&lt;$B33,J$15&gt;$C33),0,IF(MOD(J$15-$B33, $D33) = 0, $E33, 0)))*(1+'Current Financials'!$B$18)^(J$15-'Current Financials'!$B$12)</f>
        <v>0</v>
      </c>
      <c r="K33" s="22" t="n">
        <f aca="false">(IF(OR(K$15&lt;$B33,K$15&gt;$C33),0,IF(MOD(K$15-$B33, $D33) = 0, $E33, 0)))*(1+'Current Financials'!$B$18)^(K$15-'Current Financials'!$B$12)</f>
        <v>0</v>
      </c>
      <c r="L33" s="22" t="n">
        <f aca="false">(IF(OR(L$15&lt;$B33,L$15&gt;$C33),0,IF(MOD(L$15-$B33, $D33) = 0, $E33, 0)))*(1+'Current Financials'!$B$18)^(L$15-'Current Financials'!$B$12)</f>
        <v>0</v>
      </c>
      <c r="M33" s="22" t="n">
        <f aca="false">(IF(OR(M$15&lt;$B33,M$15&gt;$C33),0,IF(MOD(M$15-$B33, $D33) = 0, $E33, 0)))*(1+'Current Financials'!$B$18)^(M$15-'Current Financials'!$B$12)</f>
        <v>0</v>
      </c>
      <c r="N33" s="22" t="n">
        <f aca="false">(IF(OR(N$15&lt;$B33,N$15&gt;$C33),0,IF(MOD(N$15-$B33, $D33) = 0, $E33, 0)))*(1+'Current Financials'!$B$18)^(N$15-'Current Financials'!$B$12)</f>
        <v>0</v>
      </c>
      <c r="O33" s="22" t="n">
        <f aca="false">(IF(OR(O$15&lt;$B33,O$15&gt;$C33),0,IF(MOD(O$15-$B33, $D33) = 0, $E33, 0)))*(1+'Current Financials'!$B$18)^(O$15-'Current Financials'!$B$12)</f>
        <v>0</v>
      </c>
      <c r="P33" s="22" t="n">
        <f aca="false">(IF(OR(P$15&lt;$B33,P$15&gt;$C33),0,IF(MOD(P$15-$B33, $D33) = 0, $E33, 0)))*(1+'Current Financials'!$B$18)^(P$15-'Current Financials'!$B$12)</f>
        <v>0</v>
      </c>
    </row>
    <row r="34" customFormat="false" ht="12.8" hidden="false" customHeight="false" outlineLevel="0" collapsed="false">
      <c r="A34" s="19" t="s">
        <v>61</v>
      </c>
      <c r="B34" s="20"/>
      <c r="C34" s="20"/>
      <c r="D34" s="20"/>
      <c r="E34" s="21"/>
      <c r="G34" s="22" t="n">
        <f aca="false">(IF(OR(G$15&lt;$B34,G$15&gt;$C34),0,IF(MOD(G$15-$B34, $D34) = 0, $E34, 0)))*(1+'Current Financials'!$B$18)^(G$15-'Current Financials'!$B$12)</f>
        <v>0</v>
      </c>
      <c r="H34" s="22" t="n">
        <f aca="false">(IF(OR(H$15&lt;$B34,H$15&gt;$C34),0,IF(MOD(H$15-$B34, $D34) = 0, $E34, 0)))*(1+'Current Financials'!$B$18)^(H$15-'Current Financials'!$B$12)</f>
        <v>0</v>
      </c>
      <c r="I34" s="22" t="n">
        <f aca="false">(IF(OR(I$15&lt;$B34,I$15&gt;$C34),0,IF(MOD(I$15-$B34, $D34) = 0, $E34, 0)))*(1+'Current Financials'!$B$18)^(I$15-'Current Financials'!$B$12)</f>
        <v>0</v>
      </c>
      <c r="J34" s="22" t="n">
        <f aca="false">(IF(OR(J$15&lt;$B34,J$15&gt;$C34),0,IF(MOD(J$15-$B34, $D34) = 0, $E34, 0)))*(1+'Current Financials'!$B$18)^(J$15-'Current Financials'!$B$12)</f>
        <v>0</v>
      </c>
      <c r="K34" s="22" t="n">
        <f aca="false">(IF(OR(K$15&lt;$B34,K$15&gt;$C34),0,IF(MOD(K$15-$B34, $D34) = 0, $E34, 0)))*(1+'Current Financials'!$B$18)^(K$15-'Current Financials'!$B$12)</f>
        <v>0</v>
      </c>
      <c r="L34" s="22" t="n">
        <f aca="false">(IF(OR(L$15&lt;$B34,L$15&gt;$C34),0,IF(MOD(L$15-$B34, $D34) = 0, $E34, 0)))*(1+'Current Financials'!$B$18)^(L$15-'Current Financials'!$B$12)</f>
        <v>0</v>
      </c>
      <c r="M34" s="22" t="n">
        <f aca="false">(IF(OR(M$15&lt;$B34,M$15&gt;$C34),0,IF(MOD(M$15-$B34, $D34) = 0, $E34, 0)))*(1+'Current Financials'!$B$18)^(M$15-'Current Financials'!$B$12)</f>
        <v>0</v>
      </c>
      <c r="N34" s="22" t="n">
        <f aca="false">(IF(OR(N$15&lt;$B34,N$15&gt;$C34),0,IF(MOD(N$15-$B34, $D34) = 0, $E34, 0)))*(1+'Current Financials'!$B$18)^(N$15-'Current Financials'!$B$12)</f>
        <v>0</v>
      </c>
      <c r="O34" s="22" t="n">
        <f aca="false">(IF(OR(O$15&lt;$B34,O$15&gt;$C34),0,IF(MOD(O$15-$B34, $D34) = 0, $E34, 0)))*(1+'Current Financials'!$B$18)^(O$15-'Current Financials'!$B$12)</f>
        <v>0</v>
      </c>
      <c r="P34" s="22" t="n">
        <f aca="false">(IF(OR(P$15&lt;$B34,P$15&gt;$C34),0,IF(MOD(P$15-$B34, $D34) = 0, $E34, 0)))*(1+'Current Financials'!$B$18)^(P$15-'Current Financials'!$B$12)</f>
        <v>0</v>
      </c>
    </row>
    <row r="35" customFormat="false" ht="12.8" hidden="false" customHeight="false" outlineLevel="0" collapsed="false">
      <c r="A35" s="23" t="s">
        <v>62</v>
      </c>
      <c r="B35" s="23" t="n">
        <v>2023</v>
      </c>
      <c r="C35" s="23" t="n">
        <v>2023</v>
      </c>
      <c r="D35" s="23" t="n">
        <v>1</v>
      </c>
      <c r="E35" s="24" t="n">
        <v>150000</v>
      </c>
      <c r="G35" s="22" t="n">
        <f aca="false">(IF(OR(G$15&lt;$B35,G$15&gt;$C35),0,IF(MOD(G$15-$B35, $D35) = 0, $E35, 0)))*(1+'Current Financials'!$B$18)^(G$15-'Current Financials'!$B$12)</f>
        <v>0</v>
      </c>
      <c r="H35" s="22" t="n">
        <f aca="false">(IF(OR(H$15&lt;$B35,H$15&gt;$C35),0,IF(MOD(H$15-$B35, $D35) = 0, $E35, 0)))*(1+'Current Financials'!$B$18)^(H$15-'Current Financials'!$B$12)</f>
        <v>0</v>
      </c>
      <c r="I35" s="22" t="n">
        <f aca="false">(IF(OR(I$15&lt;$B35,I$15&gt;$C35),0,IF(MOD(I$15-$B35, $D35) = 0, $E35, 0)))*(1+'Current Financials'!$B$18)^(I$15-'Current Financials'!$B$12)</f>
        <v>0</v>
      </c>
      <c r="J35" s="22" t="n">
        <f aca="false">(IF(OR(J$15&lt;$B35,J$15&gt;$C35),0,IF(MOD(J$15-$B35, $D35) = 0, $E35, 0)))*(1+'Current Financials'!$B$18)^(J$15-'Current Financials'!$B$12)</f>
        <v>0</v>
      </c>
      <c r="K35" s="22" t="n">
        <f aca="false">(IF(OR(K$15&lt;$B35,K$15&gt;$C35),0,IF(MOD(K$15-$B35, $D35) = 0, $E35, 0)))*(1+'Current Financials'!$B$18)^(K$15-'Current Financials'!$B$12)</f>
        <v>0</v>
      </c>
      <c r="L35" s="22" t="n">
        <f aca="false">(IF(OR(L$15&lt;$B35,L$15&gt;$C35),0,IF(MOD(L$15-$B35, $D35) = 0, $E35, 0)))*(1+'Current Financials'!$B$18)^(L$15-'Current Financials'!$B$12)</f>
        <v>210382.759605</v>
      </c>
      <c r="M35" s="22" t="n">
        <f aca="false">(IF(OR(M$15&lt;$B35,M$15&gt;$C35),0,IF(MOD(M$15-$B35, $D35) = 0, $E35, 0)))*(1+'Current Financials'!$B$18)^(M$15-'Current Financials'!$B$12)</f>
        <v>0</v>
      </c>
      <c r="N35" s="22" t="n">
        <f aca="false">(IF(OR(N$15&lt;$B35,N$15&gt;$C35),0,IF(MOD(N$15-$B35, $D35) = 0, $E35, 0)))*(1+'Current Financials'!$B$18)^(N$15-'Current Financials'!$B$12)</f>
        <v>0</v>
      </c>
      <c r="O35" s="22" t="n">
        <f aca="false">(IF(OR(O$15&lt;$B35,O$15&gt;$C35),0,IF(MOD(O$15-$B35, $D35) = 0, $E35, 0)))*(1+'Current Financials'!$B$18)^(O$15-'Current Financials'!$B$12)</f>
        <v>0</v>
      </c>
      <c r="P35" s="22" t="n">
        <f aca="false">(IF(OR(P$15&lt;$B35,P$15&gt;$C35),0,IF(MOD(P$15-$B35, $D35) = 0, $E35, 0)))*(1+'Current Financials'!$B$18)^(P$15-'Current Financials'!$B$12)</f>
        <v>0</v>
      </c>
    </row>
    <row r="36" customFormat="false" ht="12.8" hidden="false" customHeight="false" outlineLevel="0" collapsed="false">
      <c r="A36" s="23" t="s">
        <v>63</v>
      </c>
      <c r="B36" s="23" t="n">
        <v>2027</v>
      </c>
      <c r="C36" s="23" t="n">
        <v>2027</v>
      </c>
      <c r="D36" s="23" t="n">
        <v>1</v>
      </c>
      <c r="E36" s="24" t="n">
        <v>20000</v>
      </c>
      <c r="G36" s="22" t="n">
        <f aca="false">(IF(OR(G$15&lt;$B36,G$15&gt;$C36),0,IF(MOD(G$15-$B36, $D36) = 0, $E36, 0)))*(1+'Current Financials'!$B$18)^(G$15-'Current Financials'!$B$12)</f>
        <v>0</v>
      </c>
      <c r="H36" s="22" t="n">
        <f aca="false">(IF(OR(H$15&lt;$B36,H$15&gt;$C36),0,IF(MOD(H$15-$B36, $D36) = 0, $E36, 0)))*(1+'Current Financials'!$B$18)^(H$15-'Current Financials'!$B$12)</f>
        <v>0</v>
      </c>
      <c r="I36" s="22" t="n">
        <f aca="false">(IF(OR(I$15&lt;$B36,I$15&gt;$C36),0,IF(MOD(I$15-$B36, $D36) = 0, $E36, 0)))*(1+'Current Financials'!$B$18)^(I$15-'Current Financials'!$B$12)</f>
        <v>0</v>
      </c>
      <c r="J36" s="22" t="n">
        <f aca="false">(IF(OR(J$15&lt;$B36,J$15&gt;$C36),0,IF(MOD(J$15-$B36, $D36) = 0, $E36, 0)))*(1+'Current Financials'!$B$18)^(J$15-'Current Financials'!$B$12)</f>
        <v>0</v>
      </c>
      <c r="K36" s="22" t="n">
        <f aca="false">(IF(OR(K$15&lt;$B36,K$15&gt;$C36),0,IF(MOD(K$15-$B36, $D36) = 0, $E36, 0)))*(1+'Current Financials'!$B$18)^(K$15-'Current Financials'!$B$12)</f>
        <v>0</v>
      </c>
      <c r="L36" s="22" t="n">
        <f aca="false">(IF(OR(L$15&lt;$B36,L$15&gt;$C36),0,IF(MOD(L$15-$B36, $D36) = 0, $E36, 0)))*(1+'Current Financials'!$B$18)^(L$15-'Current Financials'!$B$12)</f>
        <v>0</v>
      </c>
      <c r="M36" s="22" t="n">
        <f aca="false">(IF(OR(M$15&lt;$B36,M$15&gt;$C36),0,IF(MOD(M$15-$B36, $D36) = 0, $E36, 0)))*(1+'Current Financials'!$B$18)^(M$15-'Current Financials'!$B$12)</f>
        <v>0</v>
      </c>
      <c r="N36" s="22" t="n">
        <f aca="false">(IF(OR(N$15&lt;$B36,N$15&gt;$C36),0,IF(MOD(N$15-$B36, $D36) = 0, $E36, 0)))*(1+'Current Financials'!$B$18)^(N$15-'Current Financials'!$B$12)</f>
        <v>0</v>
      </c>
      <c r="O36" s="22" t="n">
        <f aca="false">(IF(OR(O$15&lt;$B36,O$15&gt;$C36),0,IF(MOD(O$15-$B36, $D36) = 0, $E36, 0)))*(1+'Current Financials'!$B$18)^(O$15-'Current Financials'!$B$12)</f>
        <v>0</v>
      </c>
      <c r="P36" s="22" t="n">
        <f aca="false">(IF(OR(P$15&lt;$B36,P$15&gt;$C36),0,IF(MOD(P$15-$B36, $D36) = 0, $E36, 0)))*(1+'Current Financials'!$B$18)^(P$15-'Current Financials'!$B$12)</f>
        <v>36769.1842484031</v>
      </c>
    </row>
    <row r="37" customFormat="false" ht="12.8" hidden="false" customHeight="false" outlineLevel="0" collapsed="false">
      <c r="A37" s="23" t="s">
        <v>64</v>
      </c>
      <c r="B37" s="23" t="n">
        <v>2018</v>
      </c>
      <c r="C37" s="23" t="n">
        <v>2018</v>
      </c>
      <c r="D37" s="23" t="n">
        <v>1</v>
      </c>
      <c r="E37" s="24" t="n">
        <v>10000</v>
      </c>
      <c r="G37" s="22" t="n">
        <f aca="false">(IF(OR(G$15&lt;$B37,G$15&gt;$C37),0,IF(MOD(G$15-$B37, $D37) = 0, $E37, 0)))*(1+'Current Financials'!$B$18)^(G$15-'Current Financials'!$B$12)</f>
        <v>10000</v>
      </c>
      <c r="H37" s="22" t="n">
        <f aca="false">(IF(OR(H$15&lt;$B37,H$15&gt;$C37),0,IF(MOD(H$15-$B37, $D37) = 0, $E37, 0)))*(1+'Current Financials'!$B$18)^(H$15-'Current Financials'!$B$12)</f>
        <v>0</v>
      </c>
      <c r="I37" s="22" t="n">
        <f aca="false">(IF(OR(I$15&lt;$B37,I$15&gt;$C37),0,IF(MOD(I$15-$B37, $D37) = 0, $E37, 0)))*(1+'Current Financials'!$B$18)^(I$15-'Current Financials'!$B$12)</f>
        <v>0</v>
      </c>
      <c r="J37" s="22" t="n">
        <f aca="false">(IF(OR(J$15&lt;$B37,J$15&gt;$C37),0,IF(MOD(J$15-$B37, $D37) = 0, $E37, 0)))*(1+'Current Financials'!$B$18)^(J$15-'Current Financials'!$B$12)</f>
        <v>0</v>
      </c>
      <c r="K37" s="22" t="n">
        <f aca="false">(IF(OR(K$15&lt;$B37,K$15&gt;$C37),0,IF(MOD(K$15-$B37, $D37) = 0, $E37, 0)))*(1+'Current Financials'!$B$18)^(K$15-'Current Financials'!$B$12)</f>
        <v>0</v>
      </c>
      <c r="L37" s="22" t="n">
        <f aca="false">(IF(OR(L$15&lt;$B37,L$15&gt;$C37),0,IF(MOD(L$15-$B37, $D37) = 0, $E37, 0)))*(1+'Current Financials'!$B$18)^(L$15-'Current Financials'!$B$12)</f>
        <v>0</v>
      </c>
      <c r="M37" s="22" t="n">
        <f aca="false">(IF(OR(M$15&lt;$B37,M$15&gt;$C37),0,IF(MOD(M$15-$B37, $D37) = 0, $E37, 0)))*(1+'Current Financials'!$B$18)^(M$15-'Current Financials'!$B$12)</f>
        <v>0</v>
      </c>
      <c r="N37" s="22" t="n">
        <f aca="false">(IF(OR(N$15&lt;$B37,N$15&gt;$C37),0,IF(MOD(N$15-$B37, $D37) = 0, $E37, 0)))*(1+'Current Financials'!$B$18)^(N$15-'Current Financials'!$B$12)</f>
        <v>0</v>
      </c>
      <c r="O37" s="22" t="n">
        <f aca="false">(IF(OR(O$15&lt;$B37,O$15&gt;$C37),0,IF(MOD(O$15-$B37, $D37) = 0, $E37, 0)))*(1+'Current Financials'!$B$18)^(O$15-'Current Financials'!$B$12)</f>
        <v>0</v>
      </c>
      <c r="P37" s="22" t="n">
        <f aca="false">(IF(OR(P$15&lt;$B37,P$15&gt;$C37),0,IF(MOD(P$15-$B37, $D37) = 0, $E37, 0)))*(1+'Current Financials'!$B$18)^(P$15-'Current Financials'!$B$12)</f>
        <v>0</v>
      </c>
    </row>
    <row r="38" customFormat="false" ht="12.8" hidden="false" customHeight="false" outlineLevel="0" collapsed="false">
      <c r="A38" s="23" t="s">
        <v>65</v>
      </c>
      <c r="B38" s="23" t="n">
        <v>2019</v>
      </c>
      <c r="C38" s="23" t="n">
        <v>2023</v>
      </c>
      <c r="D38" s="23" t="n">
        <v>2</v>
      </c>
      <c r="E38" s="24" t="n">
        <v>10000</v>
      </c>
      <c r="G38" s="22" t="n">
        <f aca="false">(IF(OR(G$15&lt;$B38,G$15&gt;$C38),0,IF(MOD(G$15-$B38, $D38) = 0, $E38, 0)))*(1+'Current Financials'!$B$18)^(G$15-'Current Financials'!$B$12)</f>
        <v>0</v>
      </c>
      <c r="H38" s="22" t="n">
        <f aca="false">(IF(OR(H$15&lt;$B38,H$15&gt;$C38),0,IF(MOD(H$15-$B38, $D38) = 0, $E38, 0)))*(1+'Current Financials'!$B$18)^(H$15-'Current Financials'!$B$12)</f>
        <v>10700</v>
      </c>
      <c r="I38" s="22" t="n">
        <f aca="false">(IF(OR(I$15&lt;$B38,I$15&gt;$C38),0,IF(MOD(I$15-$B38, $D38) = 0, $E38, 0)))*(1+'Current Financials'!$B$18)^(I$15-'Current Financials'!$B$12)</f>
        <v>0</v>
      </c>
      <c r="J38" s="22" t="n">
        <f aca="false">(IF(OR(J$15&lt;$B38,J$15&gt;$C38),0,IF(MOD(J$15-$B38, $D38) = 0, $E38, 0)))*(1+'Current Financials'!$B$18)^(J$15-'Current Financials'!$B$12)</f>
        <v>12250.43</v>
      </c>
      <c r="K38" s="22" t="n">
        <f aca="false">(IF(OR(K$15&lt;$B38,K$15&gt;$C38),0,IF(MOD(K$15-$B38, $D38) = 0, $E38, 0)))*(1+'Current Financials'!$B$18)^(K$15-'Current Financials'!$B$12)</f>
        <v>0</v>
      </c>
      <c r="L38" s="22" t="n">
        <f aca="false">(IF(OR(L$15&lt;$B38,L$15&gt;$C38),0,IF(MOD(L$15-$B38, $D38) = 0, $E38, 0)))*(1+'Current Financials'!$B$18)^(L$15-'Current Financials'!$B$12)</f>
        <v>14025.517307</v>
      </c>
      <c r="M38" s="22" t="n">
        <f aca="false">(IF(OR(M$15&lt;$B38,M$15&gt;$C38),0,IF(MOD(M$15-$B38, $D38) = 0, $E38, 0)))*(1+'Current Financials'!$B$18)^(M$15-'Current Financials'!$B$12)</f>
        <v>0</v>
      </c>
      <c r="N38" s="22" t="n">
        <f aca="false">(IF(OR(N$15&lt;$B38,N$15&gt;$C38),0,IF(MOD(N$15-$B38, $D38) = 0, $E38, 0)))*(1+'Current Financials'!$B$18)^(N$15-'Current Financials'!$B$12)</f>
        <v>0</v>
      </c>
      <c r="O38" s="22" t="n">
        <f aca="false">(IF(OR(O$15&lt;$B38,O$15&gt;$C38),0,IF(MOD(O$15-$B38, $D38) = 0, $E38, 0)))*(1+'Current Financials'!$B$18)^(O$15-'Current Financials'!$B$12)</f>
        <v>0</v>
      </c>
      <c r="P38" s="22" t="n">
        <f aca="false">(IF(OR(P$15&lt;$B38,P$15&gt;$C38),0,IF(MOD(P$15-$B38, $D38) = 0, $E38, 0)))*(1+'Current Financials'!$B$18)^(P$15-'Current Financials'!$B$12)</f>
        <v>0</v>
      </c>
    </row>
    <row r="39" customFormat="false" ht="12.8" hidden="false" customHeight="false" outlineLevel="0" collapsed="false">
      <c r="A39" s="23"/>
      <c r="B39" s="23"/>
      <c r="C39" s="23"/>
      <c r="D39" s="23"/>
      <c r="E39" s="24"/>
      <c r="G39" s="22" t="n">
        <f aca="false">(IF(OR(G$15&lt;$B39,G$15&gt;$C39),0,IF(MOD(G$15-$B39, $D39) = 0, $E39, 0)))*(1+'Current Financials'!$B$18)^(G$15-'Current Financials'!$B$12)</f>
        <v>0</v>
      </c>
      <c r="H39" s="22" t="n">
        <f aca="false">(IF(OR(H$15&lt;$B39,H$15&gt;$C39),0,IF(MOD(H$15-$B39, $D39) = 0, $E39, 0)))*(1+'Current Financials'!$B$18)^(H$15-'Current Financials'!$B$12)</f>
        <v>0</v>
      </c>
      <c r="I39" s="22" t="n">
        <f aca="false">(IF(OR(I$15&lt;$B39,I$15&gt;$C39),0,IF(MOD(I$15-$B39, $D39) = 0, $E39, 0)))*(1+'Current Financials'!$B$18)^(I$15-'Current Financials'!$B$12)</f>
        <v>0</v>
      </c>
      <c r="J39" s="22" t="n">
        <f aca="false">(IF(OR(J$15&lt;$B39,J$15&gt;$C39),0,IF(MOD(J$15-$B39, $D39) = 0, $E39, 0)))*(1+'Current Financials'!$B$18)^(J$15-'Current Financials'!$B$12)</f>
        <v>0</v>
      </c>
      <c r="K39" s="22" t="n">
        <f aca="false">(IF(OR(K$15&lt;$B39,K$15&gt;$C39),0,IF(MOD(K$15-$B39, $D39) = 0, $E39, 0)))*(1+'Current Financials'!$B$18)^(K$15-'Current Financials'!$B$12)</f>
        <v>0</v>
      </c>
      <c r="L39" s="22" t="n">
        <f aca="false">(IF(OR(L$15&lt;$B39,L$15&gt;$C39),0,IF(MOD(L$15-$B39, $D39) = 0, $E39, 0)))*(1+'Current Financials'!$B$18)^(L$15-'Current Financials'!$B$12)</f>
        <v>0</v>
      </c>
      <c r="M39" s="22" t="n">
        <f aca="false">(IF(OR(M$15&lt;$B39,M$15&gt;$C39),0,IF(MOD(M$15-$B39, $D39) = 0, $E39, 0)))*(1+'Current Financials'!$B$18)^(M$15-'Current Financials'!$B$12)</f>
        <v>0</v>
      </c>
      <c r="N39" s="22" t="n">
        <f aca="false">(IF(OR(N$15&lt;$B39,N$15&gt;$C39),0,IF(MOD(N$15-$B39, $D39) = 0, $E39, 0)))*(1+'Current Financials'!$B$18)^(N$15-'Current Financials'!$B$12)</f>
        <v>0</v>
      </c>
      <c r="O39" s="22" t="n">
        <f aca="false">(IF(OR(O$15&lt;$B39,O$15&gt;$C39),0,IF(MOD(O$15-$B39, $D39) = 0, $E39, 0)))*(1+'Current Financials'!$B$18)^(O$15-'Current Financials'!$B$12)</f>
        <v>0</v>
      </c>
      <c r="P39" s="22" t="n">
        <f aca="false">(IF(OR(P$15&lt;$B39,P$15&gt;$C39),0,IF(MOD(P$15-$B39, $D39) = 0, $E39, 0)))*(1+'Current Financials'!$B$18)^(P$15-'Current Financials'!$B$12)</f>
        <v>0</v>
      </c>
    </row>
    <row r="40" customFormat="false" ht="12.8" hidden="false" customHeight="false" outlineLevel="0" collapsed="false">
      <c r="A40" s="19" t="s">
        <v>66</v>
      </c>
      <c r="B40" s="20"/>
      <c r="C40" s="20"/>
      <c r="D40" s="20"/>
      <c r="E40" s="21"/>
      <c r="G40" s="22" t="n">
        <f aca="false">(IF(OR(G$15&lt;$B40,G$15&gt;$C40),0,IF(MOD(G$15-$B40, $D40) = 0, $E40, 0)))*(1+'Current Financials'!$B$18)^(G$15-'Current Financials'!$B$12)</f>
        <v>0</v>
      </c>
      <c r="H40" s="22" t="n">
        <f aca="false">(IF(OR(H$15&lt;$B40,H$15&gt;$C40),0,IF(MOD(H$15-$B40, $D40) = 0, $E40, 0)))*(1+'Current Financials'!$B$18)^(H$15-'Current Financials'!$B$12)</f>
        <v>0</v>
      </c>
      <c r="I40" s="22" t="n">
        <f aca="false">(IF(OR(I$15&lt;$B40,I$15&gt;$C40),0,IF(MOD(I$15-$B40, $D40) = 0, $E40, 0)))*(1+'Current Financials'!$B$18)^(I$15-'Current Financials'!$B$12)</f>
        <v>0</v>
      </c>
      <c r="J40" s="22" t="n">
        <f aca="false">(IF(OR(J$15&lt;$B40,J$15&gt;$C40),0,IF(MOD(J$15-$B40, $D40) = 0, $E40, 0)))*(1+'Current Financials'!$B$18)^(J$15-'Current Financials'!$B$12)</f>
        <v>0</v>
      </c>
      <c r="K40" s="22" t="n">
        <f aca="false">(IF(OR(K$15&lt;$B40,K$15&gt;$C40),0,IF(MOD(K$15-$B40, $D40) = 0, $E40, 0)))*(1+'Current Financials'!$B$18)^(K$15-'Current Financials'!$B$12)</f>
        <v>0</v>
      </c>
      <c r="L40" s="22" t="n">
        <f aca="false">(IF(OR(L$15&lt;$B40,L$15&gt;$C40),0,IF(MOD(L$15-$B40, $D40) = 0, $E40, 0)))*(1+'Current Financials'!$B$18)^(L$15-'Current Financials'!$B$12)</f>
        <v>0</v>
      </c>
      <c r="M40" s="22" t="n">
        <f aca="false">(IF(OR(M$15&lt;$B40,M$15&gt;$C40),0,IF(MOD(M$15-$B40, $D40) = 0, $E40, 0)))*(1+'Current Financials'!$B$18)^(M$15-'Current Financials'!$B$12)</f>
        <v>0</v>
      </c>
      <c r="N40" s="22" t="n">
        <f aca="false">(IF(OR(N$15&lt;$B40,N$15&gt;$C40),0,IF(MOD(N$15-$B40, $D40) = 0, $E40, 0)))*(1+'Current Financials'!$B$18)^(N$15-'Current Financials'!$B$12)</f>
        <v>0</v>
      </c>
      <c r="O40" s="22" t="n">
        <f aca="false">(IF(OR(O$15&lt;$B40,O$15&gt;$C40),0,IF(MOD(O$15-$B40, $D40) = 0, $E40, 0)))*(1+'Current Financials'!$B$18)^(O$15-'Current Financials'!$B$12)</f>
        <v>0</v>
      </c>
      <c r="P40" s="22" t="n">
        <f aca="false">(IF(OR(P$15&lt;$B40,P$15&gt;$C40),0,IF(MOD(P$15-$B40, $D40) = 0, $E40, 0)))*(1+'Current Financials'!$B$18)^(P$15-'Current Financials'!$B$12)</f>
        <v>0</v>
      </c>
    </row>
    <row r="41" customFormat="false" ht="12.8" hidden="false" customHeight="false" outlineLevel="0" collapsed="false">
      <c r="A41" s="23" t="s">
        <v>67</v>
      </c>
      <c r="B41" s="23" t="n">
        <v>2019</v>
      </c>
      <c r="C41" s="23" t="n">
        <v>2019</v>
      </c>
      <c r="D41" s="23" t="n">
        <v>1</v>
      </c>
      <c r="E41" s="24" t="n">
        <v>45000</v>
      </c>
      <c r="G41" s="22" t="n">
        <f aca="false">(IF(OR(G$15&lt;$B41,G$15&gt;$C41),0,IF(MOD(G$15-$B41, $D41) = 0, $E41, 0)))*(1+'Current Financials'!$B$18)^(G$15-'Current Financials'!$B$12)</f>
        <v>0</v>
      </c>
      <c r="H41" s="22" t="n">
        <f aca="false">(IF(OR(H$15&lt;$B41,H$15&gt;$C41),0,IF(MOD(H$15-$B41, $D41) = 0, $E41, 0)))*(1+'Current Financials'!$B$18)^(H$15-'Current Financials'!$B$12)</f>
        <v>48150</v>
      </c>
      <c r="I41" s="22" t="n">
        <f aca="false">(IF(OR(I$15&lt;$B41,I$15&gt;$C41),0,IF(MOD(I$15-$B41, $D41) = 0, $E41, 0)))*(1+'Current Financials'!$B$18)^(I$15-'Current Financials'!$B$12)</f>
        <v>0</v>
      </c>
      <c r="J41" s="22" t="n">
        <f aca="false">(IF(OR(J$15&lt;$B41,J$15&gt;$C41),0,IF(MOD(J$15-$B41, $D41) = 0, $E41, 0)))*(1+'Current Financials'!$B$18)^(J$15-'Current Financials'!$B$12)</f>
        <v>0</v>
      </c>
      <c r="K41" s="22" t="n">
        <f aca="false">(IF(OR(K$15&lt;$B41,K$15&gt;$C41),0,IF(MOD(K$15-$B41, $D41) = 0, $E41, 0)))*(1+'Current Financials'!$B$18)^(K$15-'Current Financials'!$B$12)</f>
        <v>0</v>
      </c>
      <c r="L41" s="22" t="n">
        <f aca="false">(IF(OR(L$15&lt;$B41,L$15&gt;$C41),0,IF(MOD(L$15-$B41, $D41) = 0, $E41, 0)))*(1+'Current Financials'!$B$18)^(L$15-'Current Financials'!$B$12)</f>
        <v>0</v>
      </c>
      <c r="M41" s="22" t="n">
        <f aca="false">(IF(OR(M$15&lt;$B41,M$15&gt;$C41),0,IF(MOD(M$15-$B41, $D41) = 0, $E41, 0)))*(1+'Current Financials'!$B$18)^(M$15-'Current Financials'!$B$12)</f>
        <v>0</v>
      </c>
      <c r="N41" s="22" t="n">
        <f aca="false">(IF(OR(N$15&lt;$B41,N$15&gt;$C41),0,IF(MOD(N$15-$B41, $D41) = 0, $E41, 0)))*(1+'Current Financials'!$B$18)^(N$15-'Current Financials'!$B$12)</f>
        <v>0</v>
      </c>
      <c r="O41" s="22" t="n">
        <f aca="false">(IF(OR(O$15&lt;$B41,O$15&gt;$C41),0,IF(MOD(O$15-$B41, $D41) = 0, $E41, 0)))*(1+'Current Financials'!$B$18)^(O$15-'Current Financials'!$B$12)</f>
        <v>0</v>
      </c>
      <c r="P41" s="22" t="n">
        <f aca="false">(IF(OR(P$15&lt;$B41,P$15&gt;$C41),0,IF(MOD(P$15-$B41, $D41) = 0, $E41, 0)))*(1+'Current Financials'!$B$18)^(P$15-'Current Financials'!$B$12)</f>
        <v>0</v>
      </c>
    </row>
    <row r="42" customFormat="false" ht="12.8" hidden="false" customHeight="false" outlineLevel="0" collapsed="false">
      <c r="A42" s="23" t="s">
        <v>68</v>
      </c>
      <c r="B42" s="23" t="n">
        <v>2024</v>
      </c>
      <c r="C42" s="23" t="n">
        <v>2024</v>
      </c>
      <c r="D42" s="23" t="n">
        <v>1</v>
      </c>
      <c r="E42" s="24" t="n">
        <v>15000</v>
      </c>
      <c r="G42" s="22" t="n">
        <f aca="false">(IF(OR(G$15&lt;$B42,G$15&gt;$C42),0,IF(MOD(G$15-$B42, $D42) = 0, $E42, 0)))*(1+'Current Financials'!$B$18)^(G$15-'Current Financials'!$B$12)</f>
        <v>0</v>
      </c>
      <c r="H42" s="22" t="n">
        <f aca="false">(IF(OR(H$15&lt;$B42,H$15&gt;$C42),0,IF(MOD(H$15-$B42, $D42) = 0, $E42, 0)))*(1+'Current Financials'!$B$18)^(H$15-'Current Financials'!$B$12)</f>
        <v>0</v>
      </c>
      <c r="I42" s="22" t="n">
        <f aca="false">(IF(OR(I$15&lt;$B42,I$15&gt;$C42),0,IF(MOD(I$15-$B42, $D42) = 0, $E42, 0)))*(1+'Current Financials'!$B$18)^(I$15-'Current Financials'!$B$12)</f>
        <v>0</v>
      </c>
      <c r="J42" s="22" t="n">
        <f aca="false">(IF(OR(J$15&lt;$B42,J$15&gt;$C42),0,IF(MOD(J$15-$B42, $D42) = 0, $E42, 0)))*(1+'Current Financials'!$B$18)^(J$15-'Current Financials'!$B$12)</f>
        <v>0</v>
      </c>
      <c r="K42" s="22" t="n">
        <f aca="false">(IF(OR(K$15&lt;$B42,K$15&gt;$C42),0,IF(MOD(K$15-$B42, $D42) = 0, $E42, 0)))*(1+'Current Financials'!$B$18)^(K$15-'Current Financials'!$B$12)</f>
        <v>0</v>
      </c>
      <c r="L42" s="22" t="n">
        <f aca="false">(IF(OR(L$15&lt;$B42,L$15&gt;$C42),0,IF(MOD(L$15-$B42, $D42) = 0, $E42, 0)))*(1+'Current Financials'!$B$18)^(L$15-'Current Financials'!$B$12)</f>
        <v>0</v>
      </c>
      <c r="M42" s="22" t="n">
        <f aca="false">(IF(OR(M$15&lt;$B42,M$15&gt;$C42),0,IF(MOD(M$15-$B42, $D42) = 0, $E42, 0)))*(1+'Current Financials'!$B$18)^(M$15-'Current Financials'!$B$12)</f>
        <v>22510.955277735</v>
      </c>
      <c r="N42" s="22" t="n">
        <f aca="false">(IF(OR(N$15&lt;$B42,N$15&gt;$C42),0,IF(MOD(N$15-$B42, $D42) = 0, $E42, 0)))*(1+'Current Financials'!$B$18)^(N$15-'Current Financials'!$B$12)</f>
        <v>0</v>
      </c>
      <c r="O42" s="22" t="n">
        <f aca="false">(IF(OR(O$15&lt;$B42,O$15&gt;$C42),0,IF(MOD(O$15-$B42, $D42) = 0, $E42, 0)))*(1+'Current Financials'!$B$18)^(O$15-'Current Financials'!$B$12)</f>
        <v>0</v>
      </c>
      <c r="P42" s="22" t="n">
        <f aca="false">(IF(OR(P$15&lt;$B42,P$15&gt;$C42),0,IF(MOD(P$15-$B42, $D42) = 0, $E42, 0)))*(1+'Current Financials'!$B$18)^(P$15-'Current Financials'!$B$12)</f>
        <v>0</v>
      </c>
    </row>
    <row r="43" customFormat="false" ht="12.8" hidden="false" customHeight="false" outlineLevel="0" collapsed="false">
      <c r="A43" s="23" t="s">
        <v>69</v>
      </c>
      <c r="B43" s="23" t="n">
        <v>2018</v>
      </c>
      <c r="C43" s="23" t="n">
        <v>2018</v>
      </c>
      <c r="D43" s="23" t="n">
        <v>1</v>
      </c>
      <c r="E43" s="24" t="n">
        <v>7000</v>
      </c>
      <c r="G43" s="22" t="n">
        <f aca="false">(IF(OR(G$15&lt;$B43,G$15&gt;$C43),0,IF(MOD(G$15-$B43, $D43) = 0, $E43, 0)))*(1+'Current Financials'!$B$18)^(G$15-'Current Financials'!$B$12)</f>
        <v>7000</v>
      </c>
      <c r="H43" s="22" t="n">
        <f aca="false">(IF(OR(H$15&lt;$B43,H$15&gt;$C43),0,IF(MOD(H$15-$B43, $D43) = 0, $E43, 0)))*(1+'Current Financials'!$B$18)^(H$15-'Current Financials'!$B$12)</f>
        <v>0</v>
      </c>
      <c r="I43" s="22" t="n">
        <f aca="false">(IF(OR(I$15&lt;$B43,I$15&gt;$C43),0,IF(MOD(I$15-$B43, $D43) = 0, $E43, 0)))*(1+'Current Financials'!$B$18)^(I$15-'Current Financials'!$B$12)</f>
        <v>0</v>
      </c>
      <c r="J43" s="22" t="n">
        <f aca="false">(IF(OR(J$15&lt;$B43,J$15&gt;$C43),0,IF(MOD(J$15-$B43, $D43) = 0, $E43, 0)))*(1+'Current Financials'!$B$18)^(J$15-'Current Financials'!$B$12)</f>
        <v>0</v>
      </c>
      <c r="K43" s="22" t="n">
        <f aca="false">(IF(OR(K$15&lt;$B43,K$15&gt;$C43),0,IF(MOD(K$15-$B43, $D43) = 0, $E43, 0)))*(1+'Current Financials'!$B$18)^(K$15-'Current Financials'!$B$12)</f>
        <v>0</v>
      </c>
      <c r="L43" s="22" t="n">
        <f aca="false">(IF(OR(L$15&lt;$B43,L$15&gt;$C43),0,IF(MOD(L$15-$B43, $D43) = 0, $E43, 0)))*(1+'Current Financials'!$B$18)^(L$15-'Current Financials'!$B$12)</f>
        <v>0</v>
      </c>
      <c r="M43" s="22" t="n">
        <f aca="false">(IF(OR(M$15&lt;$B43,M$15&gt;$C43),0,IF(MOD(M$15-$B43, $D43) = 0, $E43, 0)))*(1+'Current Financials'!$B$18)^(M$15-'Current Financials'!$B$12)</f>
        <v>0</v>
      </c>
      <c r="N43" s="22" t="n">
        <f aca="false">(IF(OR(N$15&lt;$B43,N$15&gt;$C43),0,IF(MOD(N$15-$B43, $D43) = 0, $E43, 0)))*(1+'Current Financials'!$B$18)^(N$15-'Current Financials'!$B$12)</f>
        <v>0</v>
      </c>
      <c r="O43" s="22" t="n">
        <f aca="false">(IF(OR(O$15&lt;$B43,O$15&gt;$C43),0,IF(MOD(O$15-$B43, $D43) = 0, $E43, 0)))*(1+'Current Financials'!$B$18)^(O$15-'Current Financials'!$B$12)</f>
        <v>0</v>
      </c>
      <c r="P43" s="22" t="n">
        <f aca="false">(IF(OR(P$15&lt;$B43,P$15&gt;$C43),0,IF(MOD(P$15-$B43, $D43) = 0, $E43, 0)))*(1+'Current Financials'!$B$18)^(P$15-'Current Financials'!$B$12)</f>
        <v>0</v>
      </c>
    </row>
    <row r="44" customFormat="false" ht="12.8" hidden="false" customHeight="false" outlineLevel="0" collapsed="false">
      <c r="A44" s="23"/>
      <c r="B44" s="23"/>
      <c r="C44" s="23"/>
      <c r="D44" s="23"/>
      <c r="E44" s="24"/>
      <c r="G44" s="22" t="n">
        <f aca="false">(IF(OR(G$15&lt;$B44,G$15&gt;$C44),0,IF(MOD(G$15-$B44, $D44) = 0, $E44, 0)))*(1+'Current Financials'!$B$18)^(G$15-'Current Financials'!$B$12)</f>
        <v>0</v>
      </c>
      <c r="H44" s="22" t="n">
        <f aca="false">(IF(OR(H$15&lt;$B44,H$15&gt;$C44),0,IF(MOD(H$15-$B44, $D44) = 0, $E44, 0)))*(1+'Current Financials'!$B$18)^(H$15-'Current Financials'!$B$12)</f>
        <v>0</v>
      </c>
      <c r="I44" s="22" t="n">
        <f aca="false">(IF(OR(I$15&lt;$B44,I$15&gt;$C44),0,IF(MOD(I$15-$B44, $D44) = 0, $E44, 0)))*(1+'Current Financials'!$B$18)^(I$15-'Current Financials'!$B$12)</f>
        <v>0</v>
      </c>
      <c r="J44" s="22" t="n">
        <f aca="false">(IF(OR(J$15&lt;$B44,J$15&gt;$C44),0,IF(MOD(J$15-$B44, $D44) = 0, $E44, 0)))*(1+'Current Financials'!$B$18)^(J$15-'Current Financials'!$B$12)</f>
        <v>0</v>
      </c>
      <c r="K44" s="22" t="n">
        <f aca="false">(IF(OR(K$15&lt;$B44,K$15&gt;$C44),0,IF(MOD(K$15-$B44, $D44) = 0, $E44, 0)))*(1+'Current Financials'!$B$18)^(K$15-'Current Financials'!$B$12)</f>
        <v>0</v>
      </c>
      <c r="L44" s="22" t="n">
        <f aca="false">(IF(OR(L$15&lt;$B44,L$15&gt;$C44),0,IF(MOD(L$15-$B44, $D44) = 0, $E44, 0)))*(1+'Current Financials'!$B$18)^(L$15-'Current Financials'!$B$12)</f>
        <v>0</v>
      </c>
      <c r="M44" s="22" t="n">
        <f aca="false">(IF(OR(M$15&lt;$B44,M$15&gt;$C44),0,IF(MOD(M$15-$B44, $D44) = 0, $E44, 0)))*(1+'Current Financials'!$B$18)^(M$15-'Current Financials'!$B$12)</f>
        <v>0</v>
      </c>
      <c r="N44" s="22" t="n">
        <f aca="false">(IF(OR(N$15&lt;$B44,N$15&gt;$C44),0,IF(MOD(N$15-$B44, $D44) = 0, $E44, 0)))*(1+'Current Financials'!$B$18)^(N$15-'Current Financials'!$B$12)</f>
        <v>0</v>
      </c>
      <c r="O44" s="22" t="n">
        <f aca="false">(IF(OR(O$15&lt;$B44,O$15&gt;$C44),0,IF(MOD(O$15-$B44, $D44) = 0, $E44, 0)))*(1+'Current Financials'!$B$18)^(O$15-'Current Financials'!$B$12)</f>
        <v>0</v>
      </c>
      <c r="P44" s="22" t="n">
        <f aca="false">(IF(OR(P$15&lt;$B44,P$15&gt;$C44),0,IF(MOD(P$15-$B44, $D44) = 0, $E44, 0)))*(1+'Current Financials'!$B$18)^(P$15-'Current Financials'!$B$12)</f>
        <v>0</v>
      </c>
    </row>
    <row r="45" customFormat="false" ht="12.8" hidden="false" customHeight="false" outlineLevel="0" collapsed="false">
      <c r="A45" s="23"/>
      <c r="B45" s="23"/>
      <c r="C45" s="23"/>
      <c r="D45" s="23"/>
      <c r="E45" s="24"/>
      <c r="G45" s="22" t="n">
        <f aca="false">(IF(OR(G$15&lt;$B45,G$15&gt;$C45),0,IF(MOD(G$15-$B45, $D45) = 0, $E45, 0)))*(1+'Current Financials'!$B$18)^(G$15-'Current Financials'!$B$12)</f>
        <v>0</v>
      </c>
      <c r="H45" s="22" t="n">
        <f aca="false">(IF(OR(H$15&lt;$B45,H$15&gt;$C45),0,IF(MOD(H$15-$B45, $D45) = 0, $E45, 0)))*(1+'Current Financials'!$B$18)^(H$15-'Current Financials'!$B$12)</f>
        <v>0</v>
      </c>
      <c r="I45" s="22" t="n">
        <f aca="false">(IF(OR(I$15&lt;$B45,I$15&gt;$C45),0,IF(MOD(I$15-$B45, $D45) = 0, $E45, 0)))*(1+'Current Financials'!$B$18)^(I$15-'Current Financials'!$B$12)</f>
        <v>0</v>
      </c>
      <c r="J45" s="22" t="n">
        <f aca="false">(IF(OR(J$15&lt;$B45,J$15&gt;$C45),0,IF(MOD(J$15-$B45, $D45) = 0, $E45, 0)))*(1+'Current Financials'!$B$18)^(J$15-'Current Financials'!$B$12)</f>
        <v>0</v>
      </c>
      <c r="K45" s="22" t="n">
        <f aca="false">(IF(OR(K$15&lt;$B45,K$15&gt;$C45),0,IF(MOD(K$15-$B45, $D45) = 0, $E45, 0)))*(1+'Current Financials'!$B$18)^(K$15-'Current Financials'!$B$12)</f>
        <v>0</v>
      </c>
      <c r="L45" s="22" t="n">
        <f aca="false">(IF(OR(L$15&lt;$B45,L$15&gt;$C45),0,IF(MOD(L$15-$B45, $D45) = 0, $E45, 0)))*(1+'Current Financials'!$B$18)^(L$15-'Current Financials'!$B$12)</f>
        <v>0</v>
      </c>
      <c r="M45" s="22" t="n">
        <f aca="false">(IF(OR(M$15&lt;$B45,M$15&gt;$C45),0,IF(MOD(M$15-$B45, $D45) = 0, $E45, 0)))*(1+'Current Financials'!$B$18)^(M$15-'Current Financials'!$B$12)</f>
        <v>0</v>
      </c>
      <c r="N45" s="22" t="n">
        <f aca="false">(IF(OR(N$15&lt;$B45,N$15&gt;$C45),0,IF(MOD(N$15-$B45, $D45) = 0, $E45, 0)))*(1+'Current Financials'!$B$18)^(N$15-'Current Financials'!$B$12)</f>
        <v>0</v>
      </c>
      <c r="O45" s="22" t="n">
        <f aca="false">(IF(OR(O$15&lt;$B45,O$15&gt;$C45),0,IF(MOD(O$15-$B45, $D45) = 0, $E45, 0)))*(1+'Current Financials'!$B$18)^(O$15-'Current Financials'!$B$12)</f>
        <v>0</v>
      </c>
      <c r="P45" s="22" t="n">
        <f aca="false">(IF(OR(P$15&lt;$B45,P$15&gt;$C45),0,IF(MOD(P$15-$B45, $D45) = 0, $E45, 0)))*(1+'Current Financials'!$B$18)^(P$15-'Current Financials'!$B$12)</f>
        <v>0</v>
      </c>
    </row>
    <row r="46" customFormat="false" ht="12.8" hidden="false" customHeight="false" outlineLevel="0" collapsed="false">
      <c r="A46" s="19" t="s">
        <v>70</v>
      </c>
      <c r="B46" s="20"/>
      <c r="C46" s="20"/>
      <c r="D46" s="20"/>
      <c r="E46" s="21"/>
      <c r="G46" s="22" t="n">
        <f aca="false">(IF(OR(G$15&lt;$B46,G$15&gt;$C46),0,IF(MOD(G$15-$B46, $D46) = 0, $E46, 0)))*(1+'Current Financials'!$B$18)^(G$15-'Current Financials'!$B$12)</f>
        <v>0</v>
      </c>
      <c r="H46" s="22" t="n">
        <f aca="false">(IF(OR(H$15&lt;$B46,H$15&gt;$C46),0,IF(MOD(H$15-$B46, $D46) = 0, $E46, 0)))*(1+'Current Financials'!$B$18)^(H$15-'Current Financials'!$B$12)</f>
        <v>0</v>
      </c>
      <c r="I46" s="22" t="n">
        <f aca="false">(IF(OR(I$15&lt;$B46,I$15&gt;$C46),0,IF(MOD(I$15-$B46, $D46) = 0, $E46, 0)))*(1+'Current Financials'!$B$18)^(I$15-'Current Financials'!$B$12)</f>
        <v>0</v>
      </c>
      <c r="J46" s="22" t="n">
        <f aca="false">(IF(OR(J$15&lt;$B46,J$15&gt;$C46),0,IF(MOD(J$15-$B46, $D46) = 0, $E46, 0)))*(1+'Current Financials'!$B$18)^(J$15-'Current Financials'!$B$12)</f>
        <v>0</v>
      </c>
      <c r="K46" s="22" t="n">
        <f aca="false">(IF(OR(K$15&lt;$B46,K$15&gt;$C46),0,IF(MOD(K$15-$B46, $D46) = 0, $E46, 0)))*(1+'Current Financials'!$B$18)^(K$15-'Current Financials'!$B$12)</f>
        <v>0</v>
      </c>
      <c r="L46" s="22" t="n">
        <f aca="false">(IF(OR(L$15&lt;$B46,L$15&gt;$C46),0,IF(MOD(L$15-$B46, $D46) = 0, $E46, 0)))*(1+'Current Financials'!$B$18)^(L$15-'Current Financials'!$B$12)</f>
        <v>0</v>
      </c>
      <c r="M46" s="22" t="n">
        <f aca="false">(IF(OR(M$15&lt;$B46,M$15&gt;$C46),0,IF(MOD(M$15-$B46, $D46) = 0, $E46, 0)))*(1+'Current Financials'!$B$18)^(M$15-'Current Financials'!$B$12)</f>
        <v>0</v>
      </c>
      <c r="N46" s="22" t="n">
        <f aca="false">(IF(OR(N$15&lt;$B46,N$15&gt;$C46),0,IF(MOD(N$15-$B46, $D46) = 0, $E46, 0)))*(1+'Current Financials'!$B$18)^(N$15-'Current Financials'!$B$12)</f>
        <v>0</v>
      </c>
      <c r="O46" s="22" t="n">
        <f aca="false">(IF(OR(O$15&lt;$B46,O$15&gt;$C46),0,IF(MOD(O$15-$B46, $D46) = 0, $E46, 0)))*(1+'Current Financials'!$B$18)^(O$15-'Current Financials'!$B$12)</f>
        <v>0</v>
      </c>
      <c r="P46" s="22" t="n">
        <f aca="false">(IF(OR(P$15&lt;$B46,P$15&gt;$C46),0,IF(MOD(P$15-$B46, $D46) = 0, $E46, 0)))*(1+'Current Financials'!$B$18)^(P$15-'Current Financials'!$B$12)</f>
        <v>0</v>
      </c>
    </row>
    <row r="47" customFormat="false" ht="12.8" hidden="false" customHeight="false" outlineLevel="0" collapsed="false">
      <c r="A47" s="23" t="s">
        <v>71</v>
      </c>
      <c r="B47" s="23" t="n">
        <v>2019</v>
      </c>
      <c r="C47" s="23" t="n">
        <v>2019</v>
      </c>
      <c r="D47" s="23" t="n">
        <v>1</v>
      </c>
      <c r="E47" s="24" t="n">
        <v>180000</v>
      </c>
      <c r="G47" s="22" t="n">
        <f aca="false">(IF(OR(G$15&lt;$B47,G$15&gt;$C47),0,IF(MOD(G$15-$B47, $D47) = 0, $E47, 0)))*(1+'Current Financials'!$B$18)^(G$15-'Current Financials'!$B$12)</f>
        <v>0</v>
      </c>
      <c r="H47" s="22" t="n">
        <f aca="false">(IF(OR(H$15&lt;$B47,H$15&gt;$C47),0,IF(MOD(H$15-$B47, $D47) = 0, $E47, 0)))*(1+'Current Financials'!$B$18)^(H$15-'Current Financials'!$B$12)</f>
        <v>192600</v>
      </c>
      <c r="I47" s="22" t="n">
        <f aca="false">(IF(OR(I$15&lt;$B47,I$15&gt;$C47),0,IF(MOD(I$15-$B47, $D47) = 0, $E47, 0)))*(1+'Current Financials'!$B$18)^(I$15-'Current Financials'!$B$12)</f>
        <v>0</v>
      </c>
      <c r="J47" s="22" t="n">
        <f aca="false">(IF(OR(J$15&lt;$B47,J$15&gt;$C47),0,IF(MOD(J$15-$B47, $D47) = 0, $E47, 0)))*(1+'Current Financials'!$B$18)^(J$15-'Current Financials'!$B$12)</f>
        <v>0</v>
      </c>
      <c r="K47" s="22" t="n">
        <f aca="false">(IF(OR(K$15&lt;$B47,K$15&gt;$C47),0,IF(MOD(K$15-$B47, $D47) = 0, $E47, 0)))*(1+'Current Financials'!$B$18)^(K$15-'Current Financials'!$B$12)</f>
        <v>0</v>
      </c>
      <c r="L47" s="22" t="n">
        <f aca="false">(IF(OR(L$15&lt;$B47,L$15&gt;$C47),0,IF(MOD(L$15-$B47, $D47) = 0, $E47, 0)))*(1+'Current Financials'!$B$18)^(L$15-'Current Financials'!$B$12)</f>
        <v>0</v>
      </c>
      <c r="M47" s="22" t="n">
        <f aca="false">(IF(OR(M$15&lt;$B47,M$15&gt;$C47),0,IF(MOD(M$15-$B47, $D47) = 0, $E47, 0)))*(1+'Current Financials'!$B$18)^(M$15-'Current Financials'!$B$12)</f>
        <v>0</v>
      </c>
      <c r="N47" s="22" t="n">
        <f aca="false">(IF(OR(N$15&lt;$B47,N$15&gt;$C47),0,IF(MOD(N$15-$B47, $D47) = 0, $E47, 0)))*(1+'Current Financials'!$B$18)^(N$15-'Current Financials'!$B$12)</f>
        <v>0</v>
      </c>
      <c r="O47" s="22" t="n">
        <f aca="false">(IF(OR(O$15&lt;$B47,O$15&gt;$C47),0,IF(MOD(O$15-$B47, $D47) = 0, $E47, 0)))*(1+'Current Financials'!$B$18)^(O$15-'Current Financials'!$B$12)</f>
        <v>0</v>
      </c>
      <c r="P47" s="22" t="n">
        <f aca="false">(IF(OR(P$15&lt;$B47,P$15&gt;$C47),0,IF(MOD(P$15-$B47, $D47) = 0, $E47, 0)))*(1+'Current Financials'!$B$18)^(P$15-'Current Financials'!$B$12)</f>
        <v>0</v>
      </c>
    </row>
    <row r="48" customFormat="false" ht="12.8" hidden="false" customHeight="false" outlineLevel="0" collapsed="false">
      <c r="A48" s="23"/>
      <c r="B48" s="23"/>
      <c r="C48" s="23"/>
      <c r="D48" s="23"/>
      <c r="E48" s="24"/>
      <c r="G48" s="22" t="n">
        <f aca="false">(IF(OR(G$15&lt;$B48,G$15&gt;$C48),0,IF(MOD(G$15-$B48, $D48) = 0, $E48, 0)))*(1+'Current Financials'!$B$18)^(G$15-'Current Financials'!$B$12)</f>
        <v>0</v>
      </c>
      <c r="H48" s="22" t="n">
        <f aca="false">(IF(OR(H$15&lt;$B48,H$15&gt;$C48),0,IF(MOD(H$15-$B48, $D48) = 0, $E48, 0)))*(1+'Current Financials'!$B$18)^(H$15-'Current Financials'!$B$12)</f>
        <v>0</v>
      </c>
      <c r="I48" s="22" t="n">
        <f aca="false">(IF(OR(I$15&lt;$B48,I$15&gt;$C48),0,IF(MOD(I$15-$B48, $D48) = 0, $E48, 0)))*(1+'Current Financials'!$B$18)^(I$15-'Current Financials'!$B$12)</f>
        <v>0</v>
      </c>
      <c r="J48" s="22" t="n">
        <f aca="false">(IF(OR(J$15&lt;$B48,J$15&gt;$C48),0,IF(MOD(J$15-$B48, $D48) = 0, $E48, 0)))*(1+'Current Financials'!$B$18)^(J$15-'Current Financials'!$B$12)</f>
        <v>0</v>
      </c>
      <c r="K48" s="22" t="n">
        <f aca="false">(IF(OR(K$15&lt;$B48,K$15&gt;$C48),0,IF(MOD(K$15-$B48, $D48) = 0, $E48, 0)))*(1+'Current Financials'!$B$18)^(K$15-'Current Financials'!$B$12)</f>
        <v>0</v>
      </c>
      <c r="L48" s="22" t="n">
        <f aca="false">(IF(OR(L$15&lt;$B48,L$15&gt;$C48),0,IF(MOD(L$15-$B48, $D48) = 0, $E48, 0)))*(1+'Current Financials'!$B$18)^(L$15-'Current Financials'!$B$12)</f>
        <v>0</v>
      </c>
      <c r="M48" s="22" t="n">
        <f aca="false">(IF(OR(M$15&lt;$B48,M$15&gt;$C48),0,IF(MOD(M$15-$B48, $D48) = 0, $E48, 0)))*(1+'Current Financials'!$B$18)^(M$15-'Current Financials'!$B$12)</f>
        <v>0</v>
      </c>
      <c r="N48" s="22" t="n">
        <f aca="false">(IF(OR(N$15&lt;$B48,N$15&gt;$C48),0,IF(MOD(N$15-$B48, $D48) = 0, $E48, 0)))*(1+'Current Financials'!$B$18)^(N$15-'Current Financials'!$B$12)</f>
        <v>0</v>
      </c>
      <c r="O48" s="22" t="n">
        <f aca="false">(IF(OR(O$15&lt;$B48,O$15&gt;$C48),0,IF(MOD(O$15-$B48, $D48) = 0, $E48, 0)))*(1+'Current Financials'!$B$18)^(O$15-'Current Financials'!$B$12)</f>
        <v>0</v>
      </c>
      <c r="P48" s="22" t="n">
        <f aca="false">(IF(OR(P$15&lt;$B48,P$15&gt;$C48),0,IF(MOD(P$15-$B48, $D48) = 0, $E48, 0)))*(1+'Current Financials'!$B$18)^(P$15-'Current Financials'!$B$12)</f>
        <v>0</v>
      </c>
    </row>
    <row r="49" customFormat="false" ht="12.8" hidden="false" customHeight="false" outlineLevel="0" collapsed="false">
      <c r="A49" s="23"/>
      <c r="B49" s="23"/>
      <c r="C49" s="23"/>
      <c r="D49" s="23"/>
      <c r="E49" s="24"/>
      <c r="G49" s="22" t="n">
        <f aca="false">(IF(OR(G$15&lt;$B49,G$15&gt;$C49),0,IF(MOD(G$15-$B49, $D49) = 0, $E49, 0)))*(1+'Current Financials'!$B$18)^(G$15-'Current Financials'!$B$12)</f>
        <v>0</v>
      </c>
      <c r="H49" s="22" t="n">
        <f aca="false">(IF(OR(H$15&lt;$B49,H$15&gt;$C49),0,IF(MOD(H$15-$B49, $D49) = 0, $E49, 0)))*(1+'Current Financials'!$B$18)^(H$15-'Current Financials'!$B$12)</f>
        <v>0</v>
      </c>
      <c r="I49" s="22" t="n">
        <f aca="false">(IF(OR(I$15&lt;$B49,I$15&gt;$C49),0,IF(MOD(I$15-$B49, $D49) = 0, $E49, 0)))*(1+'Current Financials'!$B$18)^(I$15-'Current Financials'!$B$12)</f>
        <v>0</v>
      </c>
      <c r="J49" s="22" t="n">
        <f aca="false">(IF(OR(J$15&lt;$B49,J$15&gt;$C49),0,IF(MOD(J$15-$B49, $D49) = 0, $E49, 0)))*(1+'Current Financials'!$B$18)^(J$15-'Current Financials'!$B$12)</f>
        <v>0</v>
      </c>
      <c r="K49" s="22" t="n">
        <f aca="false">(IF(OR(K$15&lt;$B49,K$15&gt;$C49),0,IF(MOD(K$15-$B49, $D49) = 0, $E49, 0)))*(1+'Current Financials'!$B$18)^(K$15-'Current Financials'!$B$12)</f>
        <v>0</v>
      </c>
      <c r="L49" s="22" t="n">
        <f aca="false">(IF(OR(L$15&lt;$B49,L$15&gt;$C49),0,IF(MOD(L$15-$B49, $D49) = 0, $E49, 0)))*(1+'Current Financials'!$B$18)^(L$15-'Current Financials'!$B$12)</f>
        <v>0</v>
      </c>
      <c r="M49" s="22" t="n">
        <f aca="false">(IF(OR(M$15&lt;$B49,M$15&gt;$C49),0,IF(MOD(M$15-$B49, $D49) = 0, $E49, 0)))*(1+'Current Financials'!$B$18)^(M$15-'Current Financials'!$B$12)</f>
        <v>0</v>
      </c>
      <c r="N49" s="22" t="n">
        <f aca="false">(IF(OR(N$15&lt;$B49,N$15&gt;$C49),0,IF(MOD(N$15-$B49, $D49) = 0, $E49, 0)))*(1+'Current Financials'!$B$18)^(N$15-'Current Financials'!$B$12)</f>
        <v>0</v>
      </c>
      <c r="O49" s="22" t="n">
        <f aca="false">(IF(OR(O$15&lt;$B49,O$15&gt;$C49),0,IF(MOD(O$15-$B49, $D49) = 0, $E49, 0)))*(1+'Current Financials'!$B$18)^(O$15-'Current Financials'!$B$12)</f>
        <v>0</v>
      </c>
      <c r="P49" s="22" t="n">
        <f aca="false">(IF(OR(P$15&lt;$B49,P$15&gt;$C49),0,IF(MOD(P$15-$B49, $D49) = 0, $E49, 0)))*(1+'Current Financials'!$B$18)^(P$15-'Current Financials'!$B$12)</f>
        <v>0</v>
      </c>
    </row>
    <row r="50" customFormat="false" ht="12.8" hidden="false" customHeight="false" outlineLevel="0" collapsed="false">
      <c r="A50" s="23"/>
      <c r="B50" s="23"/>
      <c r="C50" s="23"/>
      <c r="D50" s="23"/>
      <c r="E50" s="24"/>
      <c r="G50" s="22" t="n">
        <f aca="false">(IF(OR(G$15&lt;$B50,G$15&gt;$C50),0,IF(MOD(G$15-$B50, $D50) = 0, $E50, 0)))*(1+'Current Financials'!$B$18)^(G$15-'Current Financials'!$B$12)</f>
        <v>0</v>
      </c>
      <c r="H50" s="22" t="n">
        <f aca="false">(IF(OR(H$15&lt;$B50,H$15&gt;$C50),0,IF(MOD(H$15-$B50, $D50) = 0, $E50, 0)))*(1+'Current Financials'!$B$18)^(H$15-'Current Financials'!$B$12)</f>
        <v>0</v>
      </c>
      <c r="I50" s="22" t="n">
        <f aca="false">(IF(OR(I$15&lt;$B50,I$15&gt;$C50),0,IF(MOD(I$15-$B50, $D50) = 0, $E50, 0)))*(1+'Current Financials'!$B$18)^(I$15-'Current Financials'!$B$12)</f>
        <v>0</v>
      </c>
      <c r="J50" s="22" t="n">
        <f aca="false">(IF(OR(J$15&lt;$B50,J$15&gt;$C50),0,IF(MOD(J$15-$B50, $D50) = 0, $E50, 0)))*(1+'Current Financials'!$B$18)^(J$15-'Current Financials'!$B$12)</f>
        <v>0</v>
      </c>
      <c r="K50" s="22" t="n">
        <f aca="false">(IF(OR(K$15&lt;$B50,K$15&gt;$C50),0,IF(MOD(K$15-$B50, $D50) = 0, $E50, 0)))*(1+'Current Financials'!$B$18)^(K$15-'Current Financials'!$B$12)</f>
        <v>0</v>
      </c>
      <c r="L50" s="22" t="n">
        <f aca="false">(IF(OR(L$15&lt;$B50,L$15&gt;$C50),0,IF(MOD(L$15-$B50, $D50) = 0, $E50, 0)))*(1+'Current Financials'!$B$18)^(L$15-'Current Financials'!$B$12)</f>
        <v>0</v>
      </c>
      <c r="M50" s="22" t="n">
        <f aca="false">(IF(OR(M$15&lt;$B50,M$15&gt;$C50),0,IF(MOD(M$15-$B50, $D50) = 0, $E50, 0)))*(1+'Current Financials'!$B$18)^(M$15-'Current Financials'!$B$12)</f>
        <v>0</v>
      </c>
      <c r="N50" s="22" t="n">
        <f aca="false">(IF(OR(N$15&lt;$B50,N$15&gt;$C50),0,IF(MOD(N$15-$B50, $D50) = 0, $E50, 0)))*(1+'Current Financials'!$B$18)^(N$15-'Current Financials'!$B$12)</f>
        <v>0</v>
      </c>
      <c r="O50" s="22" t="n">
        <f aca="false">(IF(OR(O$15&lt;$B50,O$15&gt;$C50),0,IF(MOD(O$15-$B50, $D50) = 0, $E50, 0)))*(1+'Current Financials'!$B$18)^(O$15-'Current Financials'!$B$12)</f>
        <v>0</v>
      </c>
      <c r="P50" s="22" t="n">
        <f aca="false">(IF(OR(P$15&lt;$B50,P$15&gt;$C50),0,IF(MOD(P$15-$B50, $D50) = 0, $E50, 0)))*(1+'Current Financials'!$B$18)^(P$15-'Current Financials'!$B$12)</f>
        <v>0</v>
      </c>
    </row>
    <row r="51" customFormat="false" ht="12.8" hidden="false" customHeight="false" outlineLevel="0" collapsed="false">
      <c r="A51" s="23"/>
      <c r="B51" s="23"/>
      <c r="C51" s="23"/>
      <c r="D51" s="23"/>
      <c r="E51" s="24"/>
      <c r="G51" s="22" t="n">
        <f aca="false">(IF(OR(G$15&lt;$B51,G$15&gt;$C51),0,IF(MOD(G$15-$B51, $D51) = 0, $E51, 0)))*(1+'Current Financials'!$B$18)^(G$15-'Current Financials'!$B$12)</f>
        <v>0</v>
      </c>
      <c r="H51" s="22" t="n">
        <f aca="false">(IF(OR(H$15&lt;$B51,H$15&gt;$C51),0,IF(MOD(H$15-$B51, $D51) = 0, $E51, 0)))*(1+'Current Financials'!$B$18)^(H$15-'Current Financials'!$B$12)</f>
        <v>0</v>
      </c>
      <c r="I51" s="22" t="n">
        <f aca="false">(IF(OR(I$15&lt;$B51,I$15&gt;$C51),0,IF(MOD(I$15-$B51, $D51) = 0, $E51, 0)))*(1+'Current Financials'!$B$18)^(I$15-'Current Financials'!$B$12)</f>
        <v>0</v>
      </c>
      <c r="J51" s="22" t="n">
        <f aca="false">(IF(OR(J$15&lt;$B51,J$15&gt;$C51),0,IF(MOD(J$15-$B51, $D51) = 0, $E51, 0)))*(1+'Current Financials'!$B$18)^(J$15-'Current Financials'!$B$12)</f>
        <v>0</v>
      </c>
      <c r="K51" s="22" t="n">
        <f aca="false">(IF(OR(K$15&lt;$B51,K$15&gt;$C51),0,IF(MOD(K$15-$B51, $D51) = 0, $E51, 0)))*(1+'Current Financials'!$B$18)^(K$15-'Current Financials'!$B$12)</f>
        <v>0</v>
      </c>
      <c r="L51" s="22" t="n">
        <f aca="false">(IF(OR(L$15&lt;$B51,L$15&gt;$C51),0,IF(MOD(L$15-$B51, $D51) = 0, $E51, 0)))*(1+'Current Financials'!$B$18)^(L$15-'Current Financials'!$B$12)</f>
        <v>0</v>
      </c>
      <c r="M51" s="22" t="n">
        <f aca="false">(IF(OR(M$15&lt;$B51,M$15&gt;$C51),0,IF(MOD(M$15-$B51, $D51) = 0, $E51, 0)))*(1+'Current Financials'!$B$18)^(M$15-'Current Financials'!$B$12)</f>
        <v>0</v>
      </c>
      <c r="N51" s="22" t="n">
        <f aca="false">(IF(OR(N$15&lt;$B51,N$15&gt;$C51),0,IF(MOD(N$15-$B51, $D51) = 0, $E51, 0)))*(1+'Current Financials'!$B$18)^(N$15-'Current Financials'!$B$12)</f>
        <v>0</v>
      </c>
      <c r="O51" s="22" t="n">
        <f aca="false">(IF(OR(O$15&lt;$B51,O$15&gt;$C51),0,IF(MOD(O$15-$B51, $D51) = 0, $E51, 0)))*(1+'Current Financials'!$B$18)^(O$15-'Current Financials'!$B$12)</f>
        <v>0</v>
      </c>
      <c r="P51" s="22" t="n">
        <f aca="false">(IF(OR(P$15&lt;$B51,P$15&gt;$C51),0,IF(MOD(P$15-$B51, $D51) = 0, $E51, 0)))*(1+'Current Financials'!$B$18)^(P$15-'Current Financials'!$B$12)</f>
        <v>0</v>
      </c>
    </row>
    <row r="52" customFormat="false" ht="12.8" hidden="false" customHeight="false" outlineLevel="0" collapsed="false">
      <c r="A52" s="19" t="s">
        <v>72</v>
      </c>
      <c r="B52" s="20"/>
      <c r="C52" s="20"/>
      <c r="D52" s="20"/>
      <c r="E52" s="21"/>
      <c r="G52" s="22" t="n">
        <f aca="false">(IF(OR(G$15&lt;$B52,G$15&gt;$C52),0,IF(MOD(G$15-$B52, $D52) = 0, $E52, 0)))*(1+'Current Financials'!$B$18)^(G$15-'Current Financials'!$B$12)</f>
        <v>0</v>
      </c>
      <c r="H52" s="22" t="n">
        <f aca="false">(IF(OR(H$15&lt;$B52,H$15&gt;$C52),0,IF(MOD(H$15-$B52, $D52) = 0, $E52, 0)))*(1+'Current Financials'!$B$18)^(H$15-'Current Financials'!$B$12)</f>
        <v>0</v>
      </c>
      <c r="I52" s="22" t="n">
        <f aca="false">(IF(OR(I$15&lt;$B52,I$15&gt;$C52),0,IF(MOD(I$15-$B52, $D52) = 0, $E52, 0)))*(1+'Current Financials'!$B$18)^(I$15-'Current Financials'!$B$12)</f>
        <v>0</v>
      </c>
      <c r="J52" s="22" t="n">
        <f aca="false">(IF(OR(J$15&lt;$B52,J$15&gt;$C52),0,IF(MOD(J$15-$B52, $D52) = 0, $E52, 0)))*(1+'Current Financials'!$B$18)^(J$15-'Current Financials'!$B$12)</f>
        <v>0</v>
      </c>
      <c r="K52" s="22" t="n">
        <f aca="false">(IF(OR(K$15&lt;$B52,K$15&gt;$C52),0,IF(MOD(K$15-$B52, $D52) = 0, $E52, 0)))*(1+'Current Financials'!$B$18)^(K$15-'Current Financials'!$B$12)</f>
        <v>0</v>
      </c>
      <c r="L52" s="22" t="n">
        <f aca="false">(IF(OR(L$15&lt;$B52,L$15&gt;$C52),0,IF(MOD(L$15-$B52, $D52) = 0, $E52, 0)))*(1+'Current Financials'!$B$18)^(L$15-'Current Financials'!$B$12)</f>
        <v>0</v>
      </c>
      <c r="M52" s="22" t="n">
        <f aca="false">(IF(OR(M$15&lt;$B52,M$15&gt;$C52),0,IF(MOD(M$15-$B52, $D52) = 0, $E52, 0)))*(1+'Current Financials'!$B$18)^(M$15-'Current Financials'!$B$12)</f>
        <v>0</v>
      </c>
      <c r="N52" s="22" t="n">
        <f aca="false">(IF(OR(N$15&lt;$B52,N$15&gt;$C52),0,IF(MOD(N$15-$B52, $D52) = 0, $E52, 0)))*(1+'Current Financials'!$B$18)^(N$15-'Current Financials'!$B$12)</f>
        <v>0</v>
      </c>
      <c r="O52" s="22" t="n">
        <f aca="false">(IF(OR(O$15&lt;$B52,O$15&gt;$C52),0,IF(MOD(O$15-$B52, $D52) = 0, $E52, 0)))*(1+'Current Financials'!$B$18)^(O$15-'Current Financials'!$B$12)</f>
        <v>0</v>
      </c>
      <c r="P52" s="22" t="n">
        <f aca="false">(IF(OR(P$15&lt;$B52,P$15&gt;$C52),0,IF(MOD(P$15-$B52, $D52) = 0, $E52, 0)))*(1+'Current Financials'!$B$18)^(P$15-'Current Financials'!$B$12)</f>
        <v>0</v>
      </c>
    </row>
    <row r="53" customFormat="false" ht="12.8" hidden="false" customHeight="false" outlineLevel="0" collapsed="false">
      <c r="A53" s="23"/>
      <c r="B53" s="23"/>
      <c r="C53" s="23"/>
      <c r="D53" s="23"/>
      <c r="E53" s="24"/>
      <c r="G53" s="22" t="n">
        <f aca="false">(IF(OR(G$15&lt;$B53,G$15&gt;$C53),0,IF(MOD(G$15-$B53, $D53) = 0, $E53, 0)))*(1+'Current Financials'!$B$18)^(G$15-'Current Financials'!$B$12)</f>
        <v>0</v>
      </c>
      <c r="H53" s="22" t="n">
        <f aca="false">(IF(OR(H$15&lt;$B53,H$15&gt;$C53),0,IF(MOD(H$15-$B53, $D53) = 0, $E53, 0)))*(1+'Current Financials'!$B$18)^(H$15-'Current Financials'!$B$12)</f>
        <v>0</v>
      </c>
      <c r="I53" s="22" t="n">
        <f aca="false">(IF(OR(I$15&lt;$B53,I$15&gt;$C53),0,IF(MOD(I$15-$B53, $D53) = 0, $E53, 0)))*(1+'Current Financials'!$B$18)^(I$15-'Current Financials'!$B$12)</f>
        <v>0</v>
      </c>
      <c r="J53" s="22" t="n">
        <f aca="false">(IF(OR(J$15&lt;$B53,J$15&gt;$C53),0,IF(MOD(J$15-$B53, $D53) = 0, $E53, 0)))*(1+'Current Financials'!$B$18)^(J$15-'Current Financials'!$B$12)</f>
        <v>0</v>
      </c>
      <c r="K53" s="22" t="n">
        <f aca="false">(IF(OR(K$15&lt;$B53,K$15&gt;$C53),0,IF(MOD(K$15-$B53, $D53) = 0, $E53, 0)))*(1+'Current Financials'!$B$18)^(K$15-'Current Financials'!$B$12)</f>
        <v>0</v>
      </c>
      <c r="L53" s="22" t="n">
        <f aca="false">(IF(OR(L$15&lt;$B53,L$15&gt;$C53),0,IF(MOD(L$15-$B53, $D53) = 0, $E53, 0)))*(1+'Current Financials'!$B$18)^(L$15-'Current Financials'!$B$12)</f>
        <v>0</v>
      </c>
      <c r="M53" s="22" t="n">
        <f aca="false">(IF(OR(M$15&lt;$B53,M$15&gt;$C53),0,IF(MOD(M$15-$B53, $D53) = 0, $E53, 0)))*(1+'Current Financials'!$B$18)^(M$15-'Current Financials'!$B$12)</f>
        <v>0</v>
      </c>
      <c r="N53" s="22" t="n">
        <f aca="false">(IF(OR(N$15&lt;$B53,N$15&gt;$C53),0,IF(MOD(N$15-$B53, $D53) = 0, $E53, 0)))*(1+'Current Financials'!$B$18)^(N$15-'Current Financials'!$B$12)</f>
        <v>0</v>
      </c>
      <c r="O53" s="22" t="n">
        <f aca="false">(IF(OR(O$15&lt;$B53,O$15&gt;$C53),0,IF(MOD(O$15-$B53, $D53) = 0, $E53, 0)))*(1+'Current Financials'!$B$18)^(O$15-'Current Financials'!$B$12)</f>
        <v>0</v>
      </c>
      <c r="P53" s="22" t="n">
        <f aca="false">(IF(OR(P$15&lt;$B53,P$15&gt;$C53),0,IF(MOD(P$15-$B53, $D53) = 0, $E53, 0)))*(1+'Current Financials'!$B$18)^(P$15-'Current Financials'!$B$12)</f>
        <v>0</v>
      </c>
    </row>
    <row r="54" customFormat="false" ht="12.8" hidden="false" customHeight="false" outlineLevel="0" collapsed="false">
      <c r="A54" s="23"/>
      <c r="B54" s="23"/>
      <c r="C54" s="23"/>
      <c r="D54" s="23"/>
      <c r="E54" s="24"/>
      <c r="G54" s="22" t="n">
        <f aca="false">(IF(OR(G$15&lt;$B54,G$15&gt;$C54),0,IF(MOD(G$15-$B54, $D54) = 0, $E54, 0)))*(1+'Current Financials'!$B$18)^(G$15-'Current Financials'!$B$12)</f>
        <v>0</v>
      </c>
      <c r="H54" s="22" t="n">
        <f aca="false">(IF(OR(H$15&lt;$B54,H$15&gt;$C54),0,IF(MOD(H$15-$B54, $D54) = 0, $E54, 0)))*(1+'Current Financials'!$B$18)^(H$15-'Current Financials'!$B$12)</f>
        <v>0</v>
      </c>
      <c r="I54" s="22" t="n">
        <f aca="false">(IF(OR(I$15&lt;$B54,I$15&gt;$C54),0,IF(MOD(I$15-$B54, $D54) = 0, $E54, 0)))*(1+'Current Financials'!$B$18)^(I$15-'Current Financials'!$B$12)</f>
        <v>0</v>
      </c>
      <c r="J54" s="22" t="n">
        <f aca="false">(IF(OR(J$15&lt;$B54,J$15&gt;$C54),0,IF(MOD(J$15-$B54, $D54) = 0, $E54, 0)))*(1+'Current Financials'!$B$18)^(J$15-'Current Financials'!$B$12)</f>
        <v>0</v>
      </c>
      <c r="K54" s="22" t="n">
        <f aca="false">(IF(OR(K$15&lt;$B54,K$15&gt;$C54),0,IF(MOD(K$15-$B54, $D54) = 0, $E54, 0)))*(1+'Current Financials'!$B$18)^(K$15-'Current Financials'!$B$12)</f>
        <v>0</v>
      </c>
      <c r="L54" s="22" t="n">
        <f aca="false">(IF(OR(L$15&lt;$B54,L$15&gt;$C54),0,IF(MOD(L$15-$B54, $D54) = 0, $E54, 0)))*(1+'Current Financials'!$B$18)^(L$15-'Current Financials'!$B$12)</f>
        <v>0</v>
      </c>
      <c r="M54" s="22" t="n">
        <f aca="false">(IF(OR(M$15&lt;$B54,M$15&gt;$C54),0,IF(MOD(M$15-$B54, $D54) = 0, $E54, 0)))*(1+'Current Financials'!$B$18)^(M$15-'Current Financials'!$B$12)</f>
        <v>0</v>
      </c>
      <c r="N54" s="22" t="n">
        <f aca="false">(IF(OR(N$15&lt;$B54,N$15&gt;$C54),0,IF(MOD(N$15-$B54, $D54) = 0, $E54, 0)))*(1+'Current Financials'!$B$18)^(N$15-'Current Financials'!$B$12)</f>
        <v>0</v>
      </c>
      <c r="O54" s="22" t="n">
        <f aca="false">(IF(OR(O$15&lt;$B54,O$15&gt;$C54),0,IF(MOD(O$15-$B54, $D54) = 0, $E54, 0)))*(1+'Current Financials'!$B$18)^(O$15-'Current Financials'!$B$12)</f>
        <v>0</v>
      </c>
      <c r="P54" s="22" t="n">
        <f aca="false">(IF(OR(P$15&lt;$B54,P$15&gt;$C54),0,IF(MOD(P$15-$B54, $D54) = 0, $E54, 0)))*(1+'Current Financials'!$B$18)^(P$15-'Current Financials'!$B$12)</f>
        <v>0</v>
      </c>
    </row>
    <row r="55" customFormat="false" ht="12.8" hidden="false" customHeight="false" outlineLevel="0" collapsed="false">
      <c r="A55" s="23"/>
      <c r="B55" s="23"/>
      <c r="C55" s="23"/>
      <c r="D55" s="23"/>
      <c r="E55" s="24"/>
      <c r="G55" s="22" t="n">
        <f aca="false">(IF(OR(G$15&lt;$B55,G$15&gt;$C55),0,IF(MOD(G$15-$B55, $D55) = 0, $E55, 0)))*(1+'Current Financials'!$B$18)^(G$15-'Current Financials'!$B$12)</f>
        <v>0</v>
      </c>
      <c r="H55" s="22" t="n">
        <f aca="false">(IF(OR(H$15&lt;$B55,H$15&gt;$C55),0,IF(MOD(H$15-$B55, $D55) = 0, $E55, 0)))*(1+'Current Financials'!$B$18)^(H$15-'Current Financials'!$B$12)</f>
        <v>0</v>
      </c>
      <c r="I55" s="22" t="n">
        <f aca="false">(IF(OR(I$15&lt;$B55,I$15&gt;$C55),0,IF(MOD(I$15-$B55, $D55) = 0, $E55, 0)))*(1+'Current Financials'!$B$18)^(I$15-'Current Financials'!$B$12)</f>
        <v>0</v>
      </c>
      <c r="J55" s="22" t="n">
        <f aca="false">(IF(OR(J$15&lt;$B55,J$15&gt;$C55),0,IF(MOD(J$15-$B55, $D55) = 0, $E55, 0)))*(1+'Current Financials'!$B$18)^(J$15-'Current Financials'!$B$12)</f>
        <v>0</v>
      </c>
      <c r="K55" s="22" t="n">
        <f aca="false">(IF(OR(K$15&lt;$B55,K$15&gt;$C55),0,IF(MOD(K$15-$B55, $D55) = 0, $E55, 0)))*(1+'Current Financials'!$B$18)^(K$15-'Current Financials'!$B$12)</f>
        <v>0</v>
      </c>
      <c r="L55" s="22" t="n">
        <f aca="false">(IF(OR(L$15&lt;$B55,L$15&gt;$C55),0,IF(MOD(L$15-$B55, $D55) = 0, $E55, 0)))*(1+'Current Financials'!$B$18)^(L$15-'Current Financials'!$B$12)</f>
        <v>0</v>
      </c>
      <c r="M55" s="22" t="n">
        <f aca="false">(IF(OR(M$15&lt;$B55,M$15&gt;$C55),0,IF(MOD(M$15-$B55, $D55) = 0, $E55, 0)))*(1+'Current Financials'!$B$18)^(M$15-'Current Financials'!$B$12)</f>
        <v>0</v>
      </c>
      <c r="N55" s="22" t="n">
        <f aca="false">(IF(OR(N$15&lt;$B55,N$15&gt;$C55),0,IF(MOD(N$15-$B55, $D55) = 0, $E55, 0)))*(1+'Current Financials'!$B$18)^(N$15-'Current Financials'!$B$12)</f>
        <v>0</v>
      </c>
      <c r="O55" s="22" t="n">
        <f aca="false">(IF(OR(O$15&lt;$B55,O$15&gt;$C55),0,IF(MOD(O$15-$B55, $D55) = 0, $E55, 0)))*(1+'Current Financials'!$B$18)^(O$15-'Current Financials'!$B$12)</f>
        <v>0</v>
      </c>
      <c r="P55" s="22" t="n">
        <f aca="false">(IF(OR(P$15&lt;$B55,P$15&gt;$C55),0,IF(MOD(P$15-$B55, $D55) = 0, $E55, 0)))*(1+'Current Financials'!$B$18)^(P$15-'Current Financials'!$B$12)</f>
        <v>0</v>
      </c>
    </row>
    <row r="56" customFormat="false" ht="12.8" hidden="false" customHeight="false" outlineLevel="0" collapsed="false">
      <c r="A56" s="23"/>
      <c r="B56" s="23"/>
      <c r="C56" s="23"/>
      <c r="D56" s="23"/>
      <c r="E56" s="24"/>
      <c r="G56" s="22" t="n">
        <f aca="false">(IF(OR(G$15&lt;$B56,G$15&gt;$C56),0,IF(MOD(G$15-$B56, $D56) = 0, $E56, 0)))*(1+'Current Financials'!$B$18)^(G$15-'Current Financials'!$B$12)</f>
        <v>0</v>
      </c>
      <c r="H56" s="22" t="n">
        <f aca="false">(IF(OR(H$15&lt;$B56,H$15&gt;$C56),0,IF(MOD(H$15-$B56, $D56) = 0, $E56, 0)))*(1+'Current Financials'!$B$18)^(H$15-'Current Financials'!$B$12)</f>
        <v>0</v>
      </c>
      <c r="I56" s="22" t="n">
        <f aca="false">(IF(OR(I$15&lt;$B56,I$15&gt;$C56),0,IF(MOD(I$15-$B56, $D56) = 0, $E56, 0)))*(1+'Current Financials'!$B$18)^(I$15-'Current Financials'!$B$12)</f>
        <v>0</v>
      </c>
      <c r="J56" s="22" t="n">
        <f aca="false">(IF(OR(J$15&lt;$B56,J$15&gt;$C56),0,IF(MOD(J$15-$B56, $D56) = 0, $E56, 0)))*(1+'Current Financials'!$B$18)^(J$15-'Current Financials'!$B$12)</f>
        <v>0</v>
      </c>
      <c r="K56" s="22" t="n">
        <f aca="false">(IF(OR(K$15&lt;$B56,K$15&gt;$C56),0,IF(MOD(K$15-$B56, $D56) = 0, $E56, 0)))*(1+'Current Financials'!$B$18)^(K$15-'Current Financials'!$B$12)</f>
        <v>0</v>
      </c>
      <c r="L56" s="22" t="n">
        <f aca="false">(IF(OR(L$15&lt;$B56,L$15&gt;$C56),0,IF(MOD(L$15-$B56, $D56) = 0, $E56, 0)))*(1+'Current Financials'!$B$18)^(L$15-'Current Financials'!$B$12)</f>
        <v>0</v>
      </c>
      <c r="M56" s="22" t="n">
        <f aca="false">(IF(OR(M$15&lt;$B56,M$15&gt;$C56),0,IF(MOD(M$15-$B56, $D56) = 0, $E56, 0)))*(1+'Current Financials'!$B$18)^(M$15-'Current Financials'!$B$12)</f>
        <v>0</v>
      </c>
      <c r="N56" s="22" t="n">
        <f aca="false">(IF(OR(N$15&lt;$B56,N$15&gt;$C56),0,IF(MOD(N$15-$B56, $D56) = 0, $E56, 0)))*(1+'Current Financials'!$B$18)^(N$15-'Current Financials'!$B$12)</f>
        <v>0</v>
      </c>
      <c r="O56" s="22" t="n">
        <f aca="false">(IF(OR(O$15&lt;$B56,O$15&gt;$C56),0,IF(MOD(O$15-$B56, $D56) = 0, $E56, 0)))*(1+'Current Financials'!$B$18)^(O$15-'Current Financials'!$B$12)</f>
        <v>0</v>
      </c>
      <c r="P56" s="22" t="n">
        <f aca="false">(IF(OR(P$15&lt;$B56,P$15&gt;$C56),0,IF(MOD(P$15-$B56, $D56) = 0, $E56, 0)))*(1+'Current Financials'!$B$18)^(P$15-'Current Financials'!$B$12)</f>
        <v>0</v>
      </c>
    </row>
    <row r="57" customFormat="false" ht="12.8" hidden="false" customHeight="false" outlineLevel="0" collapsed="false">
      <c r="A57" s="23"/>
      <c r="B57" s="23"/>
      <c r="C57" s="23"/>
      <c r="D57" s="23"/>
      <c r="E57" s="24"/>
      <c r="G57" s="22" t="n">
        <f aca="false">(IF(OR(G$15&lt;$B57,G$15&gt;$C57),0,IF(MOD(G$15-$B57, $D57) = 0, $E57, 0)))*(1+'Current Financials'!$B$18)^(G$15-'Current Financials'!$B$12)</f>
        <v>0</v>
      </c>
      <c r="H57" s="22" t="n">
        <f aca="false">(IF(OR(H$15&lt;$B57,H$15&gt;$C57),0,IF(MOD(H$15-$B57, $D57) = 0, $E57, 0)))*(1+'Current Financials'!$B$18)^(H$15-'Current Financials'!$B$12)</f>
        <v>0</v>
      </c>
      <c r="I57" s="22" t="n">
        <f aca="false">(IF(OR(I$15&lt;$B57,I$15&gt;$C57),0,IF(MOD(I$15-$B57, $D57) = 0, $E57, 0)))*(1+'Current Financials'!$B$18)^(I$15-'Current Financials'!$B$12)</f>
        <v>0</v>
      </c>
      <c r="J57" s="22" t="n">
        <f aca="false">(IF(OR(J$15&lt;$B57,J$15&gt;$C57),0,IF(MOD(J$15-$B57, $D57) = 0, $E57, 0)))*(1+'Current Financials'!$B$18)^(J$15-'Current Financials'!$B$12)</f>
        <v>0</v>
      </c>
      <c r="K57" s="22" t="n">
        <f aca="false">(IF(OR(K$15&lt;$B57,K$15&gt;$C57),0,IF(MOD(K$15-$B57, $D57) = 0, $E57, 0)))*(1+'Current Financials'!$B$18)^(K$15-'Current Financials'!$B$12)</f>
        <v>0</v>
      </c>
      <c r="L57" s="22" t="n">
        <f aca="false">(IF(OR(L$15&lt;$B57,L$15&gt;$C57),0,IF(MOD(L$15-$B57, $D57) = 0, $E57, 0)))*(1+'Current Financials'!$B$18)^(L$15-'Current Financials'!$B$12)</f>
        <v>0</v>
      </c>
      <c r="M57" s="22" t="n">
        <f aca="false">(IF(OR(M$15&lt;$B57,M$15&gt;$C57),0,IF(MOD(M$15-$B57, $D57) = 0, $E57, 0)))*(1+'Current Financials'!$B$18)^(M$15-'Current Financials'!$B$12)</f>
        <v>0</v>
      </c>
      <c r="N57" s="22" t="n">
        <f aca="false">(IF(OR(N$15&lt;$B57,N$15&gt;$C57),0,IF(MOD(N$15-$B57, $D57) = 0, $E57, 0)))*(1+'Current Financials'!$B$18)^(N$15-'Current Financials'!$B$12)</f>
        <v>0</v>
      </c>
      <c r="O57" s="22" t="n">
        <f aca="false">(IF(OR(O$15&lt;$B57,O$15&gt;$C57),0,IF(MOD(O$15-$B57, $D57) = 0, $E57, 0)))*(1+'Current Financials'!$B$18)^(O$15-'Current Financials'!$B$12)</f>
        <v>0</v>
      </c>
      <c r="P57" s="22" t="n">
        <f aca="false">(IF(OR(P$15&lt;$B57,P$15&gt;$C57),0,IF(MOD(P$15-$B57, $D57) = 0, $E57, 0)))*(1+'Current Financials'!$B$18)^(P$15-'Current Financials'!$B$12)</f>
        <v>0</v>
      </c>
    </row>
    <row r="58" customFormat="false" ht="12.8" hidden="false" customHeight="false" outlineLevel="0" collapsed="false">
      <c r="A58" s="19" t="s">
        <v>73</v>
      </c>
      <c r="B58" s="20"/>
      <c r="C58" s="20"/>
      <c r="D58" s="20"/>
      <c r="E58" s="21"/>
      <c r="G58" s="22" t="n">
        <f aca="false">(IF(OR(G$15&lt;$B58,G$15&gt;$C58),0,IF(MOD(G$15-$B58, $D58) = 0, $E58, 0)))*(1+'Current Financials'!$B$18)^(G$15-'Current Financials'!$B$12)</f>
        <v>0</v>
      </c>
      <c r="H58" s="22" t="n">
        <f aca="false">(IF(OR(H$15&lt;$B58,H$15&gt;$C58),0,IF(MOD(H$15-$B58, $D58) = 0, $E58, 0)))*(1+'Current Financials'!$B$18)^(H$15-'Current Financials'!$B$12)</f>
        <v>0</v>
      </c>
      <c r="I58" s="22" t="n">
        <f aca="false">(IF(OR(I$15&lt;$B58,I$15&gt;$C58),0,IF(MOD(I$15-$B58, $D58) = 0, $E58, 0)))*(1+'Current Financials'!$B$18)^(I$15-'Current Financials'!$B$12)</f>
        <v>0</v>
      </c>
      <c r="J58" s="22" t="n">
        <f aca="false">(IF(OR(J$15&lt;$B58,J$15&gt;$C58),0,IF(MOD(J$15-$B58, $D58) = 0, $E58, 0)))*(1+'Current Financials'!$B$18)^(J$15-'Current Financials'!$B$12)</f>
        <v>0</v>
      </c>
      <c r="K58" s="22" t="n">
        <f aca="false">(IF(OR(K$15&lt;$B58,K$15&gt;$C58),0,IF(MOD(K$15-$B58, $D58) = 0, $E58, 0)))*(1+'Current Financials'!$B$18)^(K$15-'Current Financials'!$B$12)</f>
        <v>0</v>
      </c>
      <c r="L58" s="22" t="n">
        <f aca="false">(IF(OR(L$15&lt;$B58,L$15&gt;$C58),0,IF(MOD(L$15-$B58, $D58) = 0, $E58, 0)))*(1+'Current Financials'!$B$18)^(L$15-'Current Financials'!$B$12)</f>
        <v>0</v>
      </c>
      <c r="M58" s="22" t="n">
        <f aca="false">(IF(OR(M$15&lt;$B58,M$15&gt;$C58),0,IF(MOD(M$15-$B58, $D58) = 0, $E58, 0)))*(1+'Current Financials'!$B$18)^(M$15-'Current Financials'!$B$12)</f>
        <v>0</v>
      </c>
      <c r="N58" s="22" t="n">
        <f aca="false">(IF(OR(N$15&lt;$B58,N$15&gt;$C58),0,IF(MOD(N$15-$B58, $D58) = 0, $E58, 0)))*(1+'Current Financials'!$B$18)^(N$15-'Current Financials'!$B$12)</f>
        <v>0</v>
      </c>
      <c r="O58" s="22" t="n">
        <f aca="false">(IF(OR(O$15&lt;$B58,O$15&gt;$C58),0,IF(MOD(O$15-$B58, $D58) = 0, $E58, 0)))*(1+'Current Financials'!$B$18)^(O$15-'Current Financials'!$B$12)</f>
        <v>0</v>
      </c>
      <c r="P58" s="22" t="n">
        <f aca="false">(IF(OR(P$15&lt;$B58,P$15&gt;$C58),0,IF(MOD(P$15-$B58, $D58) = 0, $E58, 0)))*(1+'Current Financials'!$B$18)^(P$15-'Current Financials'!$B$12)</f>
        <v>0</v>
      </c>
    </row>
    <row r="59" customFormat="false" ht="12.8" hidden="false" customHeight="false" outlineLevel="0" collapsed="false">
      <c r="A59" s="23"/>
      <c r="B59" s="23"/>
      <c r="C59" s="23"/>
      <c r="D59" s="23"/>
      <c r="E59" s="24"/>
      <c r="G59" s="22" t="n">
        <f aca="false">(IF(OR(G$15&lt;$B59,G$15&gt;$C59),0,IF(MOD(G$15-$B59, $D59) = 0, $E59, 0)))*(1+'Current Financials'!$B$18)^(G$15-'Current Financials'!$B$12)</f>
        <v>0</v>
      </c>
      <c r="H59" s="22" t="n">
        <f aca="false">(IF(OR(H$15&lt;$B59,H$15&gt;$C59),0,IF(MOD(H$15-$B59, $D59) = 0, $E59, 0)))*(1+'Current Financials'!$B$18)^(H$15-'Current Financials'!$B$12)</f>
        <v>0</v>
      </c>
      <c r="I59" s="22" t="n">
        <f aca="false">(IF(OR(I$15&lt;$B59,I$15&gt;$C59),0,IF(MOD(I$15-$B59, $D59) = 0, $E59, 0)))*(1+'Current Financials'!$B$18)^(I$15-'Current Financials'!$B$12)</f>
        <v>0</v>
      </c>
      <c r="J59" s="22" t="n">
        <f aca="false">(IF(OR(J$15&lt;$B59,J$15&gt;$C59),0,IF(MOD(J$15-$B59, $D59) = 0, $E59, 0)))*(1+'Current Financials'!$B$18)^(J$15-'Current Financials'!$B$12)</f>
        <v>0</v>
      </c>
      <c r="K59" s="22" t="n">
        <f aca="false">(IF(OR(K$15&lt;$B59,K$15&gt;$C59),0,IF(MOD(K$15-$B59, $D59) = 0, $E59, 0)))*(1+'Current Financials'!$B$18)^(K$15-'Current Financials'!$B$12)</f>
        <v>0</v>
      </c>
      <c r="L59" s="22" t="n">
        <f aca="false">(IF(OR(L$15&lt;$B59,L$15&gt;$C59),0,IF(MOD(L$15-$B59, $D59) = 0, $E59, 0)))*(1+'Current Financials'!$B$18)^(L$15-'Current Financials'!$B$12)</f>
        <v>0</v>
      </c>
      <c r="M59" s="22" t="n">
        <f aca="false">(IF(OR(M$15&lt;$B59,M$15&gt;$C59),0,IF(MOD(M$15-$B59, $D59) = 0, $E59, 0)))*(1+'Current Financials'!$B$18)^(M$15-'Current Financials'!$B$12)</f>
        <v>0</v>
      </c>
      <c r="N59" s="22" t="n">
        <f aca="false">(IF(OR(N$15&lt;$B59,N$15&gt;$C59),0,IF(MOD(N$15-$B59, $D59) = 0, $E59, 0)))*(1+'Current Financials'!$B$18)^(N$15-'Current Financials'!$B$12)</f>
        <v>0</v>
      </c>
      <c r="O59" s="22" t="n">
        <f aca="false">(IF(OR(O$15&lt;$B59,O$15&gt;$C59),0,IF(MOD(O$15-$B59, $D59) = 0, $E59, 0)))*(1+'Current Financials'!$B$18)^(O$15-'Current Financials'!$B$12)</f>
        <v>0</v>
      </c>
      <c r="P59" s="22" t="n">
        <f aca="false">(IF(OR(P$15&lt;$B59,P$15&gt;$C59),0,IF(MOD(P$15-$B59, $D59) = 0, $E59, 0)))*(1+'Current Financials'!$B$18)^(P$15-'Current Financials'!$B$12)</f>
        <v>0</v>
      </c>
    </row>
    <row r="60" customFormat="false" ht="12.8" hidden="false" customHeight="false" outlineLevel="0" collapsed="false">
      <c r="A60" s="23"/>
      <c r="B60" s="23"/>
      <c r="C60" s="23"/>
      <c r="D60" s="23"/>
      <c r="E60" s="24"/>
      <c r="G60" s="22" t="n">
        <f aca="false">(IF(OR(G$15&lt;$B60,G$15&gt;$C60),0,IF(MOD(G$15-$B60, $D60) = 0, $E60, 0)))*(1+'Current Financials'!$B$18)^(G$15-'Current Financials'!$B$12)</f>
        <v>0</v>
      </c>
      <c r="H60" s="22" t="n">
        <f aca="false">(IF(OR(H$15&lt;$B60,H$15&gt;$C60),0,IF(MOD(H$15-$B60, $D60) = 0, $E60, 0)))*(1+'Current Financials'!$B$18)^(H$15-'Current Financials'!$B$12)</f>
        <v>0</v>
      </c>
      <c r="I60" s="22" t="n">
        <f aca="false">(IF(OR(I$15&lt;$B60,I$15&gt;$C60),0,IF(MOD(I$15-$B60, $D60) = 0, $E60, 0)))*(1+'Current Financials'!$B$18)^(I$15-'Current Financials'!$B$12)</f>
        <v>0</v>
      </c>
      <c r="J60" s="22" t="n">
        <f aca="false">(IF(OR(J$15&lt;$B60,J$15&gt;$C60),0,IF(MOD(J$15-$B60, $D60) = 0, $E60, 0)))*(1+'Current Financials'!$B$18)^(J$15-'Current Financials'!$B$12)</f>
        <v>0</v>
      </c>
      <c r="K60" s="22" t="n">
        <f aca="false">(IF(OR(K$15&lt;$B60,K$15&gt;$C60),0,IF(MOD(K$15-$B60, $D60) = 0, $E60, 0)))*(1+'Current Financials'!$B$18)^(K$15-'Current Financials'!$B$12)</f>
        <v>0</v>
      </c>
      <c r="L60" s="22" t="n">
        <f aca="false">(IF(OR(L$15&lt;$B60,L$15&gt;$C60),0,IF(MOD(L$15-$B60, $D60) = 0, $E60, 0)))*(1+'Current Financials'!$B$18)^(L$15-'Current Financials'!$B$12)</f>
        <v>0</v>
      </c>
      <c r="M60" s="22" t="n">
        <f aca="false">(IF(OR(M$15&lt;$B60,M$15&gt;$C60),0,IF(MOD(M$15-$B60, $D60) = 0, $E60, 0)))*(1+'Current Financials'!$B$18)^(M$15-'Current Financials'!$B$12)</f>
        <v>0</v>
      </c>
      <c r="N60" s="22" t="n">
        <f aca="false">(IF(OR(N$15&lt;$B60,N$15&gt;$C60),0,IF(MOD(N$15-$B60, $D60) = 0, $E60, 0)))*(1+'Current Financials'!$B$18)^(N$15-'Current Financials'!$B$12)</f>
        <v>0</v>
      </c>
      <c r="O60" s="22" t="n">
        <f aca="false">(IF(OR(O$15&lt;$B60,O$15&gt;$C60),0,IF(MOD(O$15-$B60, $D60) = 0, $E60, 0)))*(1+'Current Financials'!$B$18)^(O$15-'Current Financials'!$B$12)</f>
        <v>0</v>
      </c>
      <c r="P60" s="22" t="n">
        <f aca="false">(IF(OR(P$15&lt;$B60,P$15&gt;$C60),0,IF(MOD(P$15-$B60, $D60) = 0, $E60, 0)))*(1+'Current Financials'!$B$18)^(P$15-'Current Financials'!$B$12)</f>
        <v>0</v>
      </c>
    </row>
    <row r="61" customFormat="false" ht="12.8" hidden="false" customHeight="false" outlineLevel="0" collapsed="false">
      <c r="A61" s="23"/>
      <c r="B61" s="23"/>
      <c r="C61" s="23"/>
      <c r="D61" s="23"/>
      <c r="E61" s="24"/>
      <c r="G61" s="22" t="n">
        <f aca="false">(IF(OR(G$15&lt;$B61,G$15&gt;$C61),0,IF(MOD(G$15-$B61, $D61) = 0, $E61, 0)))*(1+'Current Financials'!$B$18)^(G$15-'Current Financials'!$B$12)</f>
        <v>0</v>
      </c>
      <c r="H61" s="22" t="n">
        <f aca="false">(IF(OR(H$15&lt;$B61,H$15&gt;$C61),0,IF(MOD(H$15-$B61, $D61) = 0, $E61, 0)))*(1+'Current Financials'!$B$18)^(H$15-'Current Financials'!$B$12)</f>
        <v>0</v>
      </c>
      <c r="I61" s="22" t="n">
        <f aca="false">(IF(OR(I$15&lt;$B61,I$15&gt;$C61),0,IF(MOD(I$15-$B61, $D61) = 0, $E61, 0)))*(1+'Current Financials'!$B$18)^(I$15-'Current Financials'!$B$12)</f>
        <v>0</v>
      </c>
      <c r="J61" s="22" t="n">
        <f aca="false">(IF(OR(J$15&lt;$B61,J$15&gt;$C61),0,IF(MOD(J$15-$B61, $D61) = 0, $E61, 0)))*(1+'Current Financials'!$B$18)^(J$15-'Current Financials'!$B$12)</f>
        <v>0</v>
      </c>
      <c r="K61" s="22" t="n">
        <f aca="false">(IF(OR(K$15&lt;$B61,K$15&gt;$C61),0,IF(MOD(K$15-$B61, $D61) = 0, $E61, 0)))*(1+'Current Financials'!$B$18)^(K$15-'Current Financials'!$B$12)</f>
        <v>0</v>
      </c>
      <c r="L61" s="22" t="n">
        <f aca="false">(IF(OR(L$15&lt;$B61,L$15&gt;$C61),0,IF(MOD(L$15-$B61, $D61) = 0, $E61, 0)))*(1+'Current Financials'!$B$18)^(L$15-'Current Financials'!$B$12)</f>
        <v>0</v>
      </c>
      <c r="M61" s="22" t="n">
        <f aca="false">(IF(OR(M$15&lt;$B61,M$15&gt;$C61),0,IF(MOD(M$15-$B61, $D61) = 0, $E61, 0)))*(1+'Current Financials'!$B$18)^(M$15-'Current Financials'!$B$12)</f>
        <v>0</v>
      </c>
      <c r="N61" s="22" t="n">
        <f aca="false">(IF(OR(N$15&lt;$B61,N$15&gt;$C61),0,IF(MOD(N$15-$B61, $D61) = 0, $E61, 0)))*(1+'Current Financials'!$B$18)^(N$15-'Current Financials'!$B$12)</f>
        <v>0</v>
      </c>
      <c r="O61" s="22" t="n">
        <f aca="false">(IF(OR(O$15&lt;$B61,O$15&gt;$C61),0,IF(MOD(O$15-$B61, $D61) = 0, $E61, 0)))*(1+'Current Financials'!$B$18)^(O$15-'Current Financials'!$B$12)</f>
        <v>0</v>
      </c>
      <c r="P61" s="22" t="n">
        <f aca="false">(IF(OR(P$15&lt;$B61,P$15&gt;$C61),0,IF(MOD(P$15-$B61, $D61) = 0, $E61, 0)))*(1+'Current Financials'!$B$18)^(P$15-'Current Financials'!$B$12)</f>
        <v>0</v>
      </c>
    </row>
    <row r="62" customFormat="false" ht="12.8" hidden="false" customHeight="false" outlineLevel="0" collapsed="false">
      <c r="A62" s="23"/>
      <c r="B62" s="23"/>
      <c r="C62" s="23"/>
      <c r="D62" s="23"/>
      <c r="E62" s="24"/>
      <c r="G62" s="22" t="n">
        <f aca="false">(IF(OR(G$15&lt;$B62,G$15&gt;$C62),0,IF(MOD(G$15-$B62, $D62) = 0, $E62, 0)))*(1+'Current Financials'!$B$18)^(G$15-'Current Financials'!$B$12)</f>
        <v>0</v>
      </c>
      <c r="H62" s="22" t="n">
        <f aca="false">(IF(OR(H$15&lt;$B62,H$15&gt;$C62),0,IF(MOD(H$15-$B62, $D62) = 0, $E62, 0)))*(1+'Current Financials'!$B$18)^(H$15-'Current Financials'!$B$12)</f>
        <v>0</v>
      </c>
      <c r="I62" s="22" t="n">
        <f aca="false">(IF(OR(I$15&lt;$B62,I$15&gt;$C62),0,IF(MOD(I$15-$B62, $D62) = 0, $E62, 0)))*(1+'Current Financials'!$B$18)^(I$15-'Current Financials'!$B$12)</f>
        <v>0</v>
      </c>
      <c r="J62" s="22" t="n">
        <f aca="false">(IF(OR(J$15&lt;$B62,J$15&gt;$C62),0,IF(MOD(J$15-$B62, $D62) = 0, $E62, 0)))*(1+'Current Financials'!$B$18)^(J$15-'Current Financials'!$B$12)</f>
        <v>0</v>
      </c>
      <c r="K62" s="22" t="n">
        <f aca="false">(IF(OR(K$15&lt;$B62,K$15&gt;$C62),0,IF(MOD(K$15-$B62, $D62) = 0, $E62, 0)))*(1+'Current Financials'!$B$18)^(K$15-'Current Financials'!$B$12)</f>
        <v>0</v>
      </c>
      <c r="L62" s="22" t="n">
        <f aca="false">(IF(OR(L$15&lt;$B62,L$15&gt;$C62),0,IF(MOD(L$15-$B62, $D62) = 0, $E62, 0)))*(1+'Current Financials'!$B$18)^(L$15-'Current Financials'!$B$12)</f>
        <v>0</v>
      </c>
      <c r="M62" s="22" t="n">
        <f aca="false">(IF(OR(M$15&lt;$B62,M$15&gt;$C62),0,IF(MOD(M$15-$B62, $D62) = 0, $E62, 0)))*(1+'Current Financials'!$B$18)^(M$15-'Current Financials'!$B$12)</f>
        <v>0</v>
      </c>
      <c r="N62" s="22" t="n">
        <f aca="false">(IF(OR(N$15&lt;$B62,N$15&gt;$C62),0,IF(MOD(N$15-$B62, $D62) = 0, $E62, 0)))*(1+'Current Financials'!$B$18)^(N$15-'Current Financials'!$B$12)</f>
        <v>0</v>
      </c>
      <c r="O62" s="22" t="n">
        <f aca="false">(IF(OR(O$15&lt;$B62,O$15&gt;$C62),0,IF(MOD(O$15-$B62, $D62) = 0, $E62, 0)))*(1+'Current Financials'!$B$18)^(O$15-'Current Financials'!$B$12)</f>
        <v>0</v>
      </c>
      <c r="P62" s="22" t="n">
        <f aca="false">(IF(OR(P$15&lt;$B62,P$15&gt;$C62),0,IF(MOD(P$15-$B62, $D62) = 0, $E62, 0)))*(1+'Current Financials'!$B$18)^(P$15-'Current Financials'!$B$12)</f>
        <v>0</v>
      </c>
    </row>
    <row r="63" customFormat="false" ht="12.8" hidden="false" customHeight="false" outlineLevel="0" collapsed="false">
      <c r="A63" s="23"/>
      <c r="B63" s="23"/>
      <c r="C63" s="23"/>
      <c r="D63" s="23"/>
      <c r="E63" s="24"/>
      <c r="G63" s="22" t="n">
        <f aca="false">(IF(OR(G$15&lt;$B63,G$15&gt;$C63),0,IF(MOD(G$15-$B63, $D63) = 0, $E63, 0)))*(1+'Current Financials'!$B$18)^(G$15-'Current Financials'!$B$12)</f>
        <v>0</v>
      </c>
      <c r="H63" s="22" t="n">
        <f aca="false">(IF(OR(H$15&lt;$B63,H$15&gt;$C63),0,IF(MOD(H$15-$B63, $D63) = 0, $E63, 0)))*(1+'Current Financials'!$B$18)^(H$15-'Current Financials'!$B$12)</f>
        <v>0</v>
      </c>
      <c r="I63" s="22" t="n">
        <f aca="false">(IF(OR(I$15&lt;$B63,I$15&gt;$C63),0,IF(MOD(I$15-$B63, $D63) = 0, $E63, 0)))*(1+'Current Financials'!$B$18)^(I$15-'Current Financials'!$B$12)</f>
        <v>0</v>
      </c>
      <c r="J63" s="22" t="n">
        <f aca="false">(IF(OR(J$15&lt;$B63,J$15&gt;$C63),0,IF(MOD(J$15-$B63, $D63) = 0, $E63, 0)))*(1+'Current Financials'!$B$18)^(J$15-'Current Financials'!$B$12)</f>
        <v>0</v>
      </c>
      <c r="K63" s="22" t="n">
        <f aca="false">(IF(OR(K$15&lt;$B63,K$15&gt;$C63),0,IF(MOD(K$15-$B63, $D63) = 0, $E63, 0)))*(1+'Current Financials'!$B$18)^(K$15-'Current Financials'!$B$12)</f>
        <v>0</v>
      </c>
      <c r="L63" s="22" t="n">
        <f aca="false">(IF(OR(L$15&lt;$B63,L$15&gt;$C63),0,IF(MOD(L$15-$B63, $D63) = 0, $E63, 0)))*(1+'Current Financials'!$B$18)^(L$15-'Current Financials'!$B$12)</f>
        <v>0</v>
      </c>
      <c r="M63" s="22" t="n">
        <f aca="false">(IF(OR(M$15&lt;$B63,M$15&gt;$C63),0,IF(MOD(M$15-$B63, $D63) = 0, $E63, 0)))*(1+'Current Financials'!$B$18)^(M$15-'Current Financials'!$B$12)</f>
        <v>0</v>
      </c>
      <c r="N63" s="22" t="n">
        <f aca="false">(IF(OR(N$15&lt;$B63,N$15&gt;$C63),0,IF(MOD(N$15-$B63, $D63) = 0, $E63, 0)))*(1+'Current Financials'!$B$18)^(N$15-'Current Financials'!$B$12)</f>
        <v>0</v>
      </c>
      <c r="O63" s="22" t="n">
        <f aca="false">(IF(OR(O$15&lt;$B63,O$15&gt;$C63),0,IF(MOD(O$15-$B63, $D63) = 0, $E63, 0)))*(1+'Current Financials'!$B$18)^(O$15-'Current Financials'!$B$12)</f>
        <v>0</v>
      </c>
      <c r="P63" s="22" t="n">
        <f aca="false">(IF(OR(P$15&lt;$B63,P$15&gt;$C63),0,IF(MOD(P$15-$B63, $D63) = 0, $E63, 0)))*(1+'Current Financials'!$B$18)^(P$15-'Current Financials'!$B$12)</f>
        <v>0</v>
      </c>
    </row>
    <row r="64" customFormat="false" ht="12.8" hidden="false" customHeight="false" outlineLevel="0" collapsed="false">
      <c r="A64" s="19" t="s">
        <v>74</v>
      </c>
      <c r="B64" s="20"/>
      <c r="C64" s="20"/>
      <c r="D64" s="20"/>
      <c r="E64" s="21"/>
      <c r="G64" s="22" t="n">
        <f aca="false">(IF(OR(G$15&lt;$B64,G$15&gt;$C64),0,IF(MOD(G$15-$B64, $D64) = 0, $E64, 0)))*(1+'Current Financials'!$B$18)^(G$15-'Current Financials'!$B$12)</f>
        <v>0</v>
      </c>
      <c r="H64" s="22" t="n">
        <f aca="false">(IF(OR(H$15&lt;$B64,H$15&gt;$C64),0,IF(MOD(H$15-$B64, $D64) = 0, $E64, 0)))*(1+'Current Financials'!$B$18)^(H$15-'Current Financials'!$B$12)</f>
        <v>0</v>
      </c>
      <c r="I64" s="22" t="n">
        <f aca="false">(IF(OR(I$15&lt;$B64,I$15&gt;$C64),0,IF(MOD(I$15-$B64, $D64) = 0, $E64, 0)))*(1+'Current Financials'!$B$18)^(I$15-'Current Financials'!$B$12)</f>
        <v>0</v>
      </c>
      <c r="J64" s="22" t="n">
        <f aca="false">(IF(OR(J$15&lt;$B64,J$15&gt;$C64),0,IF(MOD(J$15-$B64, $D64) = 0, $E64, 0)))*(1+'Current Financials'!$B$18)^(J$15-'Current Financials'!$B$12)</f>
        <v>0</v>
      </c>
      <c r="K64" s="22" t="n">
        <f aca="false">(IF(OR(K$15&lt;$B64,K$15&gt;$C64),0,IF(MOD(K$15-$B64, $D64) = 0, $E64, 0)))*(1+'Current Financials'!$B$18)^(K$15-'Current Financials'!$B$12)</f>
        <v>0</v>
      </c>
      <c r="L64" s="22" t="n">
        <f aca="false">(IF(OR(L$15&lt;$B64,L$15&gt;$C64),0,IF(MOD(L$15-$B64, $D64) = 0, $E64, 0)))*(1+'Current Financials'!$B$18)^(L$15-'Current Financials'!$B$12)</f>
        <v>0</v>
      </c>
      <c r="M64" s="22" t="n">
        <f aca="false">(IF(OR(M$15&lt;$B64,M$15&gt;$C64),0,IF(MOD(M$15-$B64, $D64) = 0, $E64, 0)))*(1+'Current Financials'!$B$18)^(M$15-'Current Financials'!$B$12)</f>
        <v>0</v>
      </c>
      <c r="N64" s="22" t="n">
        <f aca="false">(IF(OR(N$15&lt;$B64,N$15&gt;$C64),0,IF(MOD(N$15-$B64, $D64) = 0, $E64, 0)))*(1+'Current Financials'!$B$18)^(N$15-'Current Financials'!$B$12)</f>
        <v>0</v>
      </c>
      <c r="O64" s="22" t="n">
        <f aca="false">(IF(OR(O$15&lt;$B64,O$15&gt;$C64),0,IF(MOD(O$15-$B64, $D64) = 0, $E64, 0)))*(1+'Current Financials'!$B$18)^(O$15-'Current Financials'!$B$12)</f>
        <v>0</v>
      </c>
      <c r="P64" s="22" t="n">
        <f aca="false">(IF(OR(P$15&lt;$B64,P$15&gt;$C64),0,IF(MOD(P$15-$B64, $D64) = 0, $E64, 0)))*(1+'Current Financials'!$B$18)^(P$15-'Current Financials'!$B$12)</f>
        <v>0</v>
      </c>
    </row>
    <row r="65" customFormat="false" ht="12.8" hidden="false" customHeight="false" outlineLevel="0" collapsed="false">
      <c r="A65" s="23"/>
      <c r="B65" s="23"/>
      <c r="C65" s="23"/>
      <c r="D65" s="23"/>
      <c r="E65" s="24"/>
      <c r="G65" s="22" t="n">
        <f aca="false">(IF(OR(G$15&lt;$B65,G$15&gt;$C65),0,IF(MOD(G$15-$B65, $D65) = 0, $E65, 0)))*(1+'Current Financials'!$B$18)^(G$15-'Current Financials'!$B$12)</f>
        <v>0</v>
      </c>
      <c r="H65" s="22" t="n">
        <f aca="false">(IF(OR(H$15&lt;$B65,H$15&gt;$C65),0,IF(MOD(H$15-$B65, $D65) = 0, $E65, 0)))*(1+'Current Financials'!$B$18)^(H$15-'Current Financials'!$B$12)</f>
        <v>0</v>
      </c>
      <c r="I65" s="22" t="n">
        <f aca="false">(IF(OR(I$15&lt;$B65,I$15&gt;$C65),0,IF(MOD(I$15-$B65, $D65) = 0, $E65, 0)))*(1+'Current Financials'!$B$18)^(I$15-'Current Financials'!$B$12)</f>
        <v>0</v>
      </c>
      <c r="J65" s="22" t="n">
        <f aca="false">(IF(OR(J$15&lt;$B65,J$15&gt;$C65),0,IF(MOD(J$15-$B65, $D65) = 0, $E65, 0)))*(1+'Current Financials'!$B$18)^(J$15-'Current Financials'!$B$12)</f>
        <v>0</v>
      </c>
      <c r="K65" s="22" t="n">
        <f aca="false">(IF(OR(K$15&lt;$B65,K$15&gt;$C65),0,IF(MOD(K$15-$B65, $D65) = 0, $E65, 0)))*(1+'Current Financials'!$B$18)^(K$15-'Current Financials'!$B$12)</f>
        <v>0</v>
      </c>
      <c r="L65" s="22" t="n">
        <f aca="false">(IF(OR(L$15&lt;$B65,L$15&gt;$C65),0,IF(MOD(L$15-$B65, $D65) = 0, $E65, 0)))*(1+'Current Financials'!$B$18)^(L$15-'Current Financials'!$B$12)</f>
        <v>0</v>
      </c>
      <c r="M65" s="22" t="n">
        <f aca="false">(IF(OR(M$15&lt;$B65,M$15&gt;$C65),0,IF(MOD(M$15-$B65, $D65) = 0, $E65, 0)))*(1+'Current Financials'!$B$18)^(M$15-'Current Financials'!$B$12)</f>
        <v>0</v>
      </c>
      <c r="N65" s="22" t="n">
        <f aca="false">(IF(OR(N$15&lt;$B65,N$15&gt;$C65),0,IF(MOD(N$15-$B65, $D65) = 0, $E65, 0)))*(1+'Current Financials'!$B$18)^(N$15-'Current Financials'!$B$12)</f>
        <v>0</v>
      </c>
      <c r="O65" s="22" t="n">
        <f aca="false">(IF(OR(O$15&lt;$B65,O$15&gt;$C65),0,IF(MOD(O$15-$B65, $D65) = 0, $E65, 0)))*(1+'Current Financials'!$B$18)^(O$15-'Current Financials'!$B$12)</f>
        <v>0</v>
      </c>
      <c r="P65" s="22" t="n">
        <f aca="false">(IF(OR(P$15&lt;$B65,P$15&gt;$C65),0,IF(MOD(P$15-$B65, $D65) = 0, $E65, 0)))*(1+'Current Financials'!$B$18)^(P$15-'Current Financials'!$B$12)</f>
        <v>0</v>
      </c>
    </row>
    <row r="66" customFormat="false" ht="12.8" hidden="false" customHeight="false" outlineLevel="0" collapsed="false">
      <c r="A66" s="23"/>
      <c r="B66" s="23"/>
      <c r="C66" s="23"/>
      <c r="D66" s="23"/>
      <c r="E66" s="24"/>
      <c r="G66" s="22" t="n">
        <f aca="false">(IF(OR(G$15&lt;$B66,G$15&gt;$C66),0,IF(MOD(G$15-$B66, $D66) = 0, $E66, 0)))*(1+'Current Financials'!$B$18)^(G$15-'Current Financials'!$B$12)</f>
        <v>0</v>
      </c>
      <c r="H66" s="22" t="n">
        <f aca="false">(IF(OR(H$15&lt;$B66,H$15&gt;$C66),0,IF(MOD(H$15-$B66, $D66) = 0, $E66, 0)))*(1+'Current Financials'!$B$18)^(H$15-'Current Financials'!$B$12)</f>
        <v>0</v>
      </c>
      <c r="I66" s="22" t="n">
        <f aca="false">(IF(OR(I$15&lt;$B66,I$15&gt;$C66),0,IF(MOD(I$15-$B66, $D66) = 0, $E66, 0)))*(1+'Current Financials'!$B$18)^(I$15-'Current Financials'!$B$12)</f>
        <v>0</v>
      </c>
      <c r="J66" s="22" t="n">
        <f aca="false">(IF(OR(J$15&lt;$B66,J$15&gt;$C66),0,IF(MOD(J$15-$B66, $D66) = 0, $E66, 0)))*(1+'Current Financials'!$B$18)^(J$15-'Current Financials'!$B$12)</f>
        <v>0</v>
      </c>
      <c r="K66" s="22" t="n">
        <f aca="false">(IF(OR(K$15&lt;$B66,K$15&gt;$C66),0,IF(MOD(K$15-$B66, $D66) = 0, $E66, 0)))*(1+'Current Financials'!$B$18)^(K$15-'Current Financials'!$B$12)</f>
        <v>0</v>
      </c>
      <c r="L66" s="22" t="n">
        <f aca="false">(IF(OR(L$15&lt;$B66,L$15&gt;$C66),0,IF(MOD(L$15-$B66, $D66) = 0, $E66, 0)))*(1+'Current Financials'!$B$18)^(L$15-'Current Financials'!$B$12)</f>
        <v>0</v>
      </c>
      <c r="M66" s="22" t="n">
        <f aca="false">(IF(OR(M$15&lt;$B66,M$15&gt;$C66),0,IF(MOD(M$15-$B66, $D66) = 0, $E66, 0)))*(1+'Current Financials'!$B$18)^(M$15-'Current Financials'!$B$12)</f>
        <v>0</v>
      </c>
      <c r="N66" s="22" t="n">
        <f aca="false">(IF(OR(N$15&lt;$B66,N$15&gt;$C66),0,IF(MOD(N$15-$B66, $D66) = 0, $E66, 0)))*(1+'Current Financials'!$B$18)^(N$15-'Current Financials'!$B$12)</f>
        <v>0</v>
      </c>
      <c r="O66" s="22" t="n">
        <f aca="false">(IF(OR(O$15&lt;$B66,O$15&gt;$C66),0,IF(MOD(O$15-$B66, $D66) = 0, $E66, 0)))*(1+'Current Financials'!$B$18)^(O$15-'Current Financials'!$B$12)</f>
        <v>0</v>
      </c>
      <c r="P66" s="22" t="n">
        <f aca="false">(IF(OR(P$15&lt;$B66,P$15&gt;$C66),0,IF(MOD(P$15-$B66, $D66) = 0, $E66, 0)))*(1+'Current Financials'!$B$18)^(P$15-'Current Financials'!$B$12)</f>
        <v>0</v>
      </c>
    </row>
    <row r="67" customFormat="false" ht="12.8" hidden="false" customHeight="false" outlineLevel="0" collapsed="false">
      <c r="A67" s="23"/>
      <c r="B67" s="23"/>
      <c r="C67" s="23"/>
      <c r="D67" s="23"/>
      <c r="E67" s="24"/>
      <c r="G67" s="22" t="n">
        <f aca="false">(IF(OR(G$15&lt;$B67,G$15&gt;$C67),0,IF(MOD(G$15-$B67, $D67) = 0, $E67, 0)))*(1+'Current Financials'!$B$18)^(G$15-'Current Financials'!$B$12)</f>
        <v>0</v>
      </c>
      <c r="H67" s="22" t="n">
        <f aca="false">(IF(OR(H$15&lt;$B67,H$15&gt;$C67),0,IF(MOD(H$15-$B67, $D67) = 0, $E67, 0)))*(1+'Current Financials'!$B$18)^(H$15-'Current Financials'!$B$12)</f>
        <v>0</v>
      </c>
      <c r="I67" s="22" t="n">
        <f aca="false">(IF(OR(I$15&lt;$B67,I$15&gt;$C67),0,IF(MOD(I$15-$B67, $D67) = 0, $E67, 0)))*(1+'Current Financials'!$B$18)^(I$15-'Current Financials'!$B$12)</f>
        <v>0</v>
      </c>
      <c r="J67" s="22" t="n">
        <f aca="false">(IF(OR(J$15&lt;$B67,J$15&gt;$C67),0,IF(MOD(J$15-$B67, $D67) = 0, $E67, 0)))*(1+'Current Financials'!$B$18)^(J$15-'Current Financials'!$B$12)</f>
        <v>0</v>
      </c>
      <c r="K67" s="22" t="n">
        <f aca="false">(IF(OR(K$15&lt;$B67,K$15&gt;$C67),0,IF(MOD(K$15-$B67, $D67) = 0, $E67, 0)))*(1+'Current Financials'!$B$18)^(K$15-'Current Financials'!$B$12)</f>
        <v>0</v>
      </c>
      <c r="L67" s="22" t="n">
        <f aca="false">(IF(OR(L$15&lt;$B67,L$15&gt;$C67),0,IF(MOD(L$15-$B67, $D67) = 0, $E67, 0)))*(1+'Current Financials'!$B$18)^(L$15-'Current Financials'!$B$12)</f>
        <v>0</v>
      </c>
      <c r="M67" s="22" t="n">
        <f aca="false">(IF(OR(M$15&lt;$B67,M$15&gt;$C67),0,IF(MOD(M$15-$B67, $D67) = 0, $E67, 0)))*(1+'Current Financials'!$B$18)^(M$15-'Current Financials'!$B$12)</f>
        <v>0</v>
      </c>
      <c r="N67" s="22" t="n">
        <f aca="false">(IF(OR(N$15&lt;$B67,N$15&gt;$C67),0,IF(MOD(N$15-$B67, $D67) = 0, $E67, 0)))*(1+'Current Financials'!$B$18)^(N$15-'Current Financials'!$B$12)</f>
        <v>0</v>
      </c>
      <c r="O67" s="22" t="n">
        <f aca="false">(IF(OR(O$15&lt;$B67,O$15&gt;$C67),0,IF(MOD(O$15-$B67, $D67) = 0, $E67, 0)))*(1+'Current Financials'!$B$18)^(O$15-'Current Financials'!$B$12)</f>
        <v>0</v>
      </c>
      <c r="P67" s="22" t="n">
        <f aca="false">(IF(OR(P$15&lt;$B67,P$15&gt;$C67),0,IF(MOD(P$15-$B67, $D67) = 0, $E67, 0)))*(1+'Current Financials'!$B$18)^(P$15-'Current Financials'!$B$12)</f>
        <v>0</v>
      </c>
    </row>
    <row r="68" customFormat="false" ht="12.8" hidden="false" customHeight="false" outlineLevel="0" collapsed="false">
      <c r="A68" s="23"/>
      <c r="B68" s="23"/>
      <c r="C68" s="23"/>
      <c r="D68" s="23"/>
      <c r="E68" s="24"/>
      <c r="G68" s="22" t="n">
        <f aca="false">(IF(OR(G$15&lt;$B68,G$15&gt;$C68),0,IF(MOD(G$15-$B68, $D68) = 0, $E68, 0)))*(1+'Current Financials'!$B$18)^(G$15-'Current Financials'!$B$12)</f>
        <v>0</v>
      </c>
      <c r="H68" s="22" t="n">
        <f aca="false">(IF(OR(H$15&lt;$B68,H$15&gt;$C68),0,IF(MOD(H$15-$B68, $D68) = 0, $E68, 0)))*(1+'Current Financials'!$B$18)^(H$15-'Current Financials'!$B$12)</f>
        <v>0</v>
      </c>
      <c r="I68" s="22" t="n">
        <f aca="false">(IF(OR(I$15&lt;$B68,I$15&gt;$C68),0,IF(MOD(I$15-$B68, $D68) = 0, $E68, 0)))*(1+'Current Financials'!$B$18)^(I$15-'Current Financials'!$B$12)</f>
        <v>0</v>
      </c>
      <c r="J68" s="22" t="n">
        <f aca="false">(IF(OR(J$15&lt;$B68,J$15&gt;$C68),0,IF(MOD(J$15-$B68, $D68) = 0, $E68, 0)))*(1+'Current Financials'!$B$18)^(J$15-'Current Financials'!$B$12)</f>
        <v>0</v>
      </c>
      <c r="K68" s="22" t="n">
        <f aca="false">(IF(OR(K$15&lt;$B68,K$15&gt;$C68),0,IF(MOD(K$15-$B68, $D68) = 0, $E68, 0)))*(1+'Current Financials'!$B$18)^(K$15-'Current Financials'!$B$12)</f>
        <v>0</v>
      </c>
      <c r="L68" s="22" t="n">
        <f aca="false">(IF(OR(L$15&lt;$B68,L$15&gt;$C68),0,IF(MOD(L$15-$B68, $D68) = 0, $E68, 0)))*(1+'Current Financials'!$B$18)^(L$15-'Current Financials'!$B$12)</f>
        <v>0</v>
      </c>
      <c r="M68" s="22" t="n">
        <f aca="false">(IF(OR(M$15&lt;$B68,M$15&gt;$C68),0,IF(MOD(M$15-$B68, $D68) = 0, $E68, 0)))*(1+'Current Financials'!$B$18)^(M$15-'Current Financials'!$B$12)</f>
        <v>0</v>
      </c>
      <c r="N68" s="22" t="n">
        <f aca="false">(IF(OR(N$15&lt;$B68,N$15&gt;$C68),0,IF(MOD(N$15-$B68, $D68) = 0, $E68, 0)))*(1+'Current Financials'!$B$18)^(N$15-'Current Financials'!$B$12)</f>
        <v>0</v>
      </c>
      <c r="O68" s="22" t="n">
        <f aca="false">(IF(OR(O$15&lt;$B68,O$15&gt;$C68),0,IF(MOD(O$15-$B68, $D68) = 0, $E68, 0)))*(1+'Current Financials'!$B$18)^(O$15-'Current Financials'!$B$12)</f>
        <v>0</v>
      </c>
      <c r="P68" s="22" t="n">
        <f aca="false">(IF(OR(P$15&lt;$B68,P$15&gt;$C68),0,IF(MOD(P$15-$B68, $D68) = 0, $E68, 0)))*(1+'Current Financials'!$B$18)^(P$15-'Current Financials'!$B$12)</f>
        <v>0</v>
      </c>
    </row>
    <row r="69" customFormat="false" ht="12.8" hidden="false" customHeight="false" outlineLevel="0" collapsed="false">
      <c r="A69" s="23"/>
      <c r="B69" s="23"/>
      <c r="C69" s="23"/>
      <c r="D69" s="23"/>
      <c r="E69" s="24"/>
      <c r="G69" s="22" t="n">
        <f aca="false">(IF(OR(G$15&lt;$B69,G$15&gt;$C69),0,IF(MOD(G$15-$B69, $D69) = 0, $E69, 0)))*(1+'Current Financials'!$B$18)^(G$15-'Current Financials'!$B$12)</f>
        <v>0</v>
      </c>
      <c r="H69" s="22" t="n">
        <f aca="false">(IF(OR(H$15&lt;$B69,H$15&gt;$C69),0,IF(MOD(H$15-$B69, $D69) = 0, $E69, 0)))*(1+'Current Financials'!$B$18)^(H$15-'Current Financials'!$B$12)</f>
        <v>0</v>
      </c>
      <c r="I69" s="22" t="n">
        <f aca="false">(IF(OR(I$15&lt;$B69,I$15&gt;$C69),0,IF(MOD(I$15-$B69, $D69) = 0, $E69, 0)))*(1+'Current Financials'!$B$18)^(I$15-'Current Financials'!$B$12)</f>
        <v>0</v>
      </c>
      <c r="J69" s="22" t="n">
        <f aca="false">(IF(OR(J$15&lt;$B69,J$15&gt;$C69),0,IF(MOD(J$15-$B69, $D69) = 0, $E69, 0)))*(1+'Current Financials'!$B$18)^(J$15-'Current Financials'!$B$12)</f>
        <v>0</v>
      </c>
      <c r="K69" s="22" t="n">
        <f aca="false">(IF(OR(K$15&lt;$B69,K$15&gt;$C69),0,IF(MOD(K$15-$B69, $D69) = 0, $E69, 0)))*(1+'Current Financials'!$B$18)^(K$15-'Current Financials'!$B$12)</f>
        <v>0</v>
      </c>
      <c r="L69" s="22" t="n">
        <f aca="false">(IF(OR(L$15&lt;$B69,L$15&gt;$C69),0,IF(MOD(L$15-$B69, $D69) = 0, $E69, 0)))*(1+'Current Financials'!$B$18)^(L$15-'Current Financials'!$B$12)</f>
        <v>0</v>
      </c>
      <c r="M69" s="22" t="n">
        <f aca="false">(IF(OR(M$15&lt;$B69,M$15&gt;$C69),0,IF(MOD(M$15-$B69, $D69) = 0, $E69, 0)))*(1+'Current Financials'!$B$18)^(M$15-'Current Financials'!$B$12)</f>
        <v>0</v>
      </c>
      <c r="N69" s="22" t="n">
        <f aca="false">(IF(OR(N$15&lt;$B69,N$15&gt;$C69),0,IF(MOD(N$15-$B69, $D69) = 0, $E69, 0)))*(1+'Current Financials'!$B$18)^(N$15-'Current Financials'!$B$12)</f>
        <v>0</v>
      </c>
      <c r="O69" s="22" t="n">
        <f aca="false">(IF(OR(O$15&lt;$B69,O$15&gt;$C69),0,IF(MOD(O$15-$B69, $D69) = 0, $E69, 0)))*(1+'Current Financials'!$B$18)^(O$15-'Current Financials'!$B$12)</f>
        <v>0</v>
      </c>
      <c r="P69" s="22" t="n">
        <f aca="false">(IF(OR(P$15&lt;$B69,P$15&gt;$C69),0,IF(MOD(P$15-$B69, $D69) = 0, $E69, 0)))*(1+'Current Financials'!$B$18)^(P$15-'Current Financials'!$B$12)</f>
        <v>0</v>
      </c>
    </row>
    <row r="70" customFormat="false" ht="12.8" hidden="false" customHeight="false" outlineLevel="0" collapsed="false">
      <c r="A70" s="19" t="s">
        <v>75</v>
      </c>
      <c r="B70" s="20"/>
      <c r="C70" s="20"/>
      <c r="D70" s="20"/>
      <c r="E70" s="21"/>
      <c r="G70" s="22" t="n">
        <f aca="false">(IF(OR(G$15&lt;$B70,G$15&gt;$C70),0,IF(MOD(G$15-$B70, $D70) = 0, $E70, 0)))*(1+'Current Financials'!$B$18)^(G$15-'Current Financials'!$B$12)</f>
        <v>0</v>
      </c>
      <c r="H70" s="22" t="n">
        <f aca="false">(IF(OR(H$15&lt;$B70,H$15&gt;$C70),0,IF(MOD(H$15-$B70, $D70) = 0, $E70, 0)))*(1+'Current Financials'!$B$18)^(H$15-'Current Financials'!$B$12)</f>
        <v>0</v>
      </c>
      <c r="I70" s="22" t="n">
        <f aca="false">(IF(OR(I$15&lt;$B70,I$15&gt;$C70),0,IF(MOD(I$15-$B70, $D70) = 0, $E70, 0)))*(1+'Current Financials'!$B$18)^(I$15-'Current Financials'!$B$12)</f>
        <v>0</v>
      </c>
      <c r="J70" s="22" t="n">
        <f aca="false">(IF(OR(J$15&lt;$B70,J$15&gt;$C70),0,IF(MOD(J$15-$B70, $D70) = 0, $E70, 0)))*(1+'Current Financials'!$B$18)^(J$15-'Current Financials'!$B$12)</f>
        <v>0</v>
      </c>
      <c r="K70" s="22" t="n">
        <f aca="false">(IF(OR(K$15&lt;$B70,K$15&gt;$C70),0,IF(MOD(K$15-$B70, $D70) = 0, $E70, 0)))*(1+'Current Financials'!$B$18)^(K$15-'Current Financials'!$B$12)</f>
        <v>0</v>
      </c>
      <c r="L70" s="22" t="n">
        <f aca="false">(IF(OR(L$15&lt;$B70,L$15&gt;$C70),0,IF(MOD(L$15-$B70, $D70) = 0, $E70, 0)))*(1+'Current Financials'!$B$18)^(L$15-'Current Financials'!$B$12)</f>
        <v>0</v>
      </c>
      <c r="M70" s="22" t="n">
        <f aca="false">(IF(OR(M$15&lt;$B70,M$15&gt;$C70),0,IF(MOD(M$15-$B70, $D70) = 0, $E70, 0)))*(1+'Current Financials'!$B$18)^(M$15-'Current Financials'!$B$12)</f>
        <v>0</v>
      </c>
      <c r="N70" s="22" t="n">
        <f aca="false">(IF(OR(N$15&lt;$B70,N$15&gt;$C70),0,IF(MOD(N$15-$B70, $D70) = 0, $E70, 0)))*(1+'Current Financials'!$B$18)^(N$15-'Current Financials'!$B$12)</f>
        <v>0</v>
      </c>
      <c r="O70" s="22" t="n">
        <f aca="false">(IF(OR(O$15&lt;$B70,O$15&gt;$C70),0,IF(MOD(O$15-$B70, $D70) = 0, $E70, 0)))*(1+'Current Financials'!$B$18)^(O$15-'Current Financials'!$B$12)</f>
        <v>0</v>
      </c>
      <c r="P70" s="22" t="n">
        <f aca="false">(IF(OR(P$15&lt;$B70,P$15&gt;$C70),0,IF(MOD(P$15-$B70, $D70) = 0, $E70, 0)))*(1+'Current Financials'!$B$18)^(P$15-'Current Financials'!$B$12)</f>
        <v>0</v>
      </c>
    </row>
    <row r="71" customFormat="false" ht="12.8" hidden="false" customHeight="false" outlineLevel="0" collapsed="false">
      <c r="A71" s="23"/>
      <c r="B71" s="23"/>
      <c r="C71" s="23"/>
      <c r="D71" s="23"/>
      <c r="E71" s="24"/>
      <c r="G71" s="22" t="n">
        <f aca="false">(IF(OR(G$15&lt;$B71,G$15&gt;$C71),0,IF(MOD(G$15-$B71, $D71) = 0, $E71, 0)))*(1+'Current Financials'!$B$18)^(G$15-'Current Financials'!$B$12)</f>
        <v>0</v>
      </c>
      <c r="H71" s="22" t="n">
        <f aca="false">(IF(OR(H$15&lt;$B71,H$15&gt;$C71),0,IF(MOD(H$15-$B71, $D71) = 0, $E71, 0)))*(1+'Current Financials'!$B$18)^(H$15-'Current Financials'!$B$12)</f>
        <v>0</v>
      </c>
      <c r="I71" s="22" t="n">
        <f aca="false">(IF(OR(I$15&lt;$B71,I$15&gt;$C71),0,IF(MOD(I$15-$B71, $D71) = 0, $E71, 0)))*(1+'Current Financials'!$B$18)^(I$15-'Current Financials'!$B$12)</f>
        <v>0</v>
      </c>
      <c r="J71" s="22" t="n">
        <f aca="false">(IF(OR(J$15&lt;$B71,J$15&gt;$C71),0,IF(MOD(J$15-$B71, $D71) = 0, $E71, 0)))*(1+'Current Financials'!$B$18)^(J$15-'Current Financials'!$B$12)</f>
        <v>0</v>
      </c>
      <c r="K71" s="22" t="n">
        <f aca="false">(IF(OR(K$15&lt;$B71,K$15&gt;$C71),0,IF(MOD(K$15-$B71, $D71) = 0, $E71, 0)))*(1+'Current Financials'!$B$18)^(K$15-'Current Financials'!$B$12)</f>
        <v>0</v>
      </c>
      <c r="L71" s="22" t="n">
        <f aca="false">(IF(OR(L$15&lt;$B71,L$15&gt;$C71),0,IF(MOD(L$15-$B71, $D71) = 0, $E71, 0)))*(1+'Current Financials'!$B$18)^(L$15-'Current Financials'!$B$12)</f>
        <v>0</v>
      </c>
      <c r="M71" s="22" t="n">
        <f aca="false">(IF(OR(M$15&lt;$B71,M$15&gt;$C71),0,IF(MOD(M$15-$B71, $D71) = 0, $E71, 0)))*(1+'Current Financials'!$B$18)^(M$15-'Current Financials'!$B$12)</f>
        <v>0</v>
      </c>
      <c r="N71" s="22" t="n">
        <f aca="false">(IF(OR(N$15&lt;$B71,N$15&gt;$C71),0,IF(MOD(N$15-$B71, $D71) = 0, $E71, 0)))*(1+'Current Financials'!$B$18)^(N$15-'Current Financials'!$B$12)</f>
        <v>0</v>
      </c>
      <c r="O71" s="22" t="n">
        <f aca="false">(IF(OR(O$15&lt;$B71,O$15&gt;$C71),0,IF(MOD(O$15-$B71, $D71) = 0, $E71, 0)))*(1+'Current Financials'!$B$18)^(O$15-'Current Financials'!$B$12)</f>
        <v>0</v>
      </c>
      <c r="P71" s="22" t="n">
        <f aca="false">(IF(OR(P$15&lt;$B71,P$15&gt;$C71),0,IF(MOD(P$15-$B71, $D71) = 0, $E71, 0)))*(1+'Current Financials'!$B$18)^(P$15-'Current Financials'!$B$12)</f>
        <v>0</v>
      </c>
    </row>
    <row r="72" customFormat="false" ht="12.8" hidden="false" customHeight="false" outlineLevel="0" collapsed="false">
      <c r="A72" s="23"/>
      <c r="B72" s="23"/>
      <c r="C72" s="23"/>
      <c r="D72" s="23"/>
      <c r="E72" s="24"/>
      <c r="G72" s="22" t="n">
        <f aca="false">(IF(OR(G$15&lt;$B72,G$15&gt;$C72),0,IF(MOD(G$15-$B72, $D72) = 0, $E72, 0)))*(1+'Current Financials'!$B$18)^(G$15-'Current Financials'!$B$12)</f>
        <v>0</v>
      </c>
      <c r="H72" s="22" t="n">
        <f aca="false">(IF(OR(H$15&lt;$B72,H$15&gt;$C72),0,IF(MOD(H$15-$B72, $D72) = 0, $E72, 0)))*(1+'Current Financials'!$B$18)^(H$15-'Current Financials'!$B$12)</f>
        <v>0</v>
      </c>
      <c r="I72" s="22" t="n">
        <f aca="false">(IF(OR(I$15&lt;$B72,I$15&gt;$C72),0,IF(MOD(I$15-$B72, $D72) = 0, $E72, 0)))*(1+'Current Financials'!$B$18)^(I$15-'Current Financials'!$B$12)</f>
        <v>0</v>
      </c>
      <c r="J72" s="22" t="n">
        <f aca="false">(IF(OR(J$15&lt;$B72,J$15&gt;$C72),0,IF(MOD(J$15-$B72, $D72) = 0, $E72, 0)))*(1+'Current Financials'!$B$18)^(J$15-'Current Financials'!$B$12)</f>
        <v>0</v>
      </c>
      <c r="K72" s="22" t="n">
        <f aca="false">(IF(OR(K$15&lt;$B72,K$15&gt;$C72),0,IF(MOD(K$15-$B72, $D72) = 0, $E72, 0)))*(1+'Current Financials'!$B$18)^(K$15-'Current Financials'!$B$12)</f>
        <v>0</v>
      </c>
      <c r="L72" s="22" t="n">
        <f aca="false">(IF(OR(L$15&lt;$B72,L$15&gt;$C72),0,IF(MOD(L$15-$B72, $D72) = 0, $E72, 0)))*(1+'Current Financials'!$B$18)^(L$15-'Current Financials'!$B$12)</f>
        <v>0</v>
      </c>
      <c r="M72" s="22" t="n">
        <f aca="false">(IF(OR(M$15&lt;$B72,M$15&gt;$C72),0,IF(MOD(M$15-$B72, $D72) = 0, $E72, 0)))*(1+'Current Financials'!$B$18)^(M$15-'Current Financials'!$B$12)</f>
        <v>0</v>
      </c>
      <c r="N72" s="22" t="n">
        <f aca="false">(IF(OR(N$15&lt;$B72,N$15&gt;$C72),0,IF(MOD(N$15-$B72, $D72) = 0, $E72, 0)))*(1+'Current Financials'!$B$18)^(N$15-'Current Financials'!$B$12)</f>
        <v>0</v>
      </c>
      <c r="O72" s="22" t="n">
        <f aca="false">(IF(OR(O$15&lt;$B72,O$15&gt;$C72),0,IF(MOD(O$15-$B72, $D72) = 0, $E72, 0)))*(1+'Current Financials'!$B$18)^(O$15-'Current Financials'!$B$12)</f>
        <v>0</v>
      </c>
      <c r="P72" s="22" t="n">
        <f aca="false">(IF(OR(P$15&lt;$B72,P$15&gt;$C72),0,IF(MOD(P$15-$B72, $D72) = 0, $E72, 0)))*(1+'Current Financials'!$B$18)^(P$15-'Current Financials'!$B$12)</f>
        <v>0</v>
      </c>
    </row>
    <row r="73" customFormat="false" ht="12.8" hidden="false" customHeight="false" outlineLevel="0" collapsed="false">
      <c r="A73" s="23"/>
      <c r="B73" s="23"/>
      <c r="C73" s="23"/>
      <c r="D73" s="23"/>
      <c r="E73" s="24"/>
      <c r="G73" s="22" t="n">
        <f aca="false">(IF(OR(G$15&lt;$B73,G$15&gt;$C73),0,IF(MOD(G$15-$B73, $D73) = 0, $E73, 0)))*(1+'Current Financials'!$B$18)^(G$15-'Current Financials'!$B$12)</f>
        <v>0</v>
      </c>
      <c r="H73" s="22" t="n">
        <f aca="false">(IF(OR(H$15&lt;$B73,H$15&gt;$C73),0,IF(MOD(H$15-$B73, $D73) = 0, $E73, 0)))*(1+'Current Financials'!$B$18)^(H$15-'Current Financials'!$B$12)</f>
        <v>0</v>
      </c>
      <c r="I73" s="22" t="n">
        <f aca="false">(IF(OR(I$15&lt;$B73,I$15&gt;$C73),0,IF(MOD(I$15-$B73, $D73) = 0, $E73, 0)))*(1+'Current Financials'!$B$18)^(I$15-'Current Financials'!$B$12)</f>
        <v>0</v>
      </c>
      <c r="J73" s="22" t="n">
        <f aca="false">(IF(OR(J$15&lt;$B73,J$15&gt;$C73),0,IF(MOD(J$15-$B73, $D73) = 0, $E73, 0)))*(1+'Current Financials'!$B$18)^(J$15-'Current Financials'!$B$12)</f>
        <v>0</v>
      </c>
      <c r="K73" s="22" t="n">
        <f aca="false">(IF(OR(K$15&lt;$B73,K$15&gt;$C73),0,IF(MOD(K$15-$B73, $D73) = 0, $E73, 0)))*(1+'Current Financials'!$B$18)^(K$15-'Current Financials'!$B$12)</f>
        <v>0</v>
      </c>
      <c r="L73" s="22" t="n">
        <f aca="false">(IF(OR(L$15&lt;$B73,L$15&gt;$C73),0,IF(MOD(L$15-$B73, $D73) = 0, $E73, 0)))*(1+'Current Financials'!$B$18)^(L$15-'Current Financials'!$B$12)</f>
        <v>0</v>
      </c>
      <c r="M73" s="22" t="n">
        <f aca="false">(IF(OR(M$15&lt;$B73,M$15&gt;$C73),0,IF(MOD(M$15-$B73, $D73) = 0, $E73, 0)))*(1+'Current Financials'!$B$18)^(M$15-'Current Financials'!$B$12)</f>
        <v>0</v>
      </c>
      <c r="N73" s="22" t="n">
        <f aca="false">(IF(OR(N$15&lt;$B73,N$15&gt;$C73),0,IF(MOD(N$15-$B73, $D73) = 0, $E73, 0)))*(1+'Current Financials'!$B$18)^(N$15-'Current Financials'!$B$12)</f>
        <v>0</v>
      </c>
      <c r="O73" s="22" t="n">
        <f aca="false">(IF(OR(O$15&lt;$B73,O$15&gt;$C73),0,IF(MOD(O$15-$B73, $D73) = 0, $E73, 0)))*(1+'Current Financials'!$B$18)^(O$15-'Current Financials'!$B$12)</f>
        <v>0</v>
      </c>
      <c r="P73" s="22" t="n">
        <f aca="false">(IF(OR(P$15&lt;$B73,P$15&gt;$C73),0,IF(MOD(P$15-$B73, $D73) = 0, $E73, 0)))*(1+'Current Financials'!$B$18)^(P$15-'Current Financials'!$B$12)</f>
        <v>0</v>
      </c>
    </row>
    <row r="74" customFormat="false" ht="12.8" hidden="false" customHeight="false" outlineLevel="0" collapsed="false">
      <c r="A74" s="23"/>
      <c r="B74" s="23"/>
      <c r="C74" s="23"/>
      <c r="D74" s="23"/>
      <c r="E74" s="24"/>
      <c r="G74" s="22" t="n">
        <f aca="false">(IF(OR(G$15&lt;$B74,G$15&gt;$C74),0,IF(MOD(G$15-$B74, $D74) = 0, $E74, 0)))*(1+'Current Financials'!$B$18)^(G$15-'Current Financials'!$B$12)</f>
        <v>0</v>
      </c>
      <c r="H74" s="22" t="n">
        <f aca="false">(IF(OR(H$15&lt;$B74,H$15&gt;$C74),0,IF(MOD(H$15-$B74, $D74) = 0, $E74, 0)))*(1+'Current Financials'!$B$18)^(H$15-'Current Financials'!$B$12)</f>
        <v>0</v>
      </c>
      <c r="I74" s="22" t="n">
        <f aca="false">(IF(OR(I$15&lt;$B74,I$15&gt;$C74),0,IF(MOD(I$15-$B74, $D74) = 0, $E74, 0)))*(1+'Current Financials'!$B$18)^(I$15-'Current Financials'!$B$12)</f>
        <v>0</v>
      </c>
      <c r="J74" s="22" t="n">
        <f aca="false">(IF(OR(J$15&lt;$B74,J$15&gt;$C74),0,IF(MOD(J$15-$B74, $D74) = 0, $E74, 0)))*(1+'Current Financials'!$B$18)^(J$15-'Current Financials'!$B$12)</f>
        <v>0</v>
      </c>
      <c r="K74" s="22" t="n">
        <f aca="false">(IF(OR(K$15&lt;$B74,K$15&gt;$C74),0,IF(MOD(K$15-$B74, $D74) = 0, $E74, 0)))*(1+'Current Financials'!$B$18)^(K$15-'Current Financials'!$B$12)</f>
        <v>0</v>
      </c>
      <c r="L74" s="22" t="n">
        <f aca="false">(IF(OR(L$15&lt;$B74,L$15&gt;$C74),0,IF(MOD(L$15-$B74, $D74) = 0, $E74, 0)))*(1+'Current Financials'!$B$18)^(L$15-'Current Financials'!$B$12)</f>
        <v>0</v>
      </c>
      <c r="M74" s="22" t="n">
        <f aca="false">(IF(OR(M$15&lt;$B74,M$15&gt;$C74),0,IF(MOD(M$15-$B74, $D74) = 0, $E74, 0)))*(1+'Current Financials'!$B$18)^(M$15-'Current Financials'!$B$12)</f>
        <v>0</v>
      </c>
      <c r="N74" s="22" t="n">
        <f aca="false">(IF(OR(N$15&lt;$B74,N$15&gt;$C74),0,IF(MOD(N$15-$B74, $D74) = 0, $E74, 0)))*(1+'Current Financials'!$B$18)^(N$15-'Current Financials'!$B$12)</f>
        <v>0</v>
      </c>
      <c r="O74" s="22" t="n">
        <f aca="false">(IF(OR(O$15&lt;$B74,O$15&gt;$C74),0,IF(MOD(O$15-$B74, $D74) = 0, $E74, 0)))*(1+'Current Financials'!$B$18)^(O$15-'Current Financials'!$B$12)</f>
        <v>0</v>
      </c>
      <c r="P74" s="22" t="n">
        <f aca="false">(IF(OR(P$15&lt;$B74,P$15&gt;$C74),0,IF(MOD(P$15-$B74, $D74) = 0, $E74, 0)))*(1+'Current Financials'!$B$18)^(P$15-'Current Financials'!$B$12)</f>
        <v>0</v>
      </c>
    </row>
    <row r="75" customFormat="false" ht="12.8" hidden="false" customHeight="false" outlineLevel="0" collapsed="false">
      <c r="A75" s="23"/>
      <c r="B75" s="23"/>
      <c r="C75" s="23"/>
      <c r="D75" s="23"/>
      <c r="E75" s="24"/>
      <c r="G75" s="22" t="n">
        <f aca="false">(IF(OR(G$15&lt;$B75,G$15&gt;$C75),0,IF(MOD(G$15-$B75, $D75) = 0, $E75, 0)))*(1+'Current Financials'!$B$18)^(G$15-'Current Financials'!$B$12)</f>
        <v>0</v>
      </c>
      <c r="H75" s="22" t="n">
        <f aca="false">(IF(OR(H$15&lt;$B75,H$15&gt;$C75),0,IF(MOD(H$15-$B75, $D75) = 0, $E75, 0)))*(1+'Current Financials'!$B$18)^(H$15-'Current Financials'!$B$12)</f>
        <v>0</v>
      </c>
      <c r="I75" s="22" t="n">
        <f aca="false">(IF(OR(I$15&lt;$B75,I$15&gt;$C75),0,IF(MOD(I$15-$B75, $D75) = 0, $E75, 0)))*(1+'Current Financials'!$B$18)^(I$15-'Current Financials'!$B$12)</f>
        <v>0</v>
      </c>
      <c r="J75" s="22" t="n">
        <f aca="false">(IF(OR(J$15&lt;$B75,J$15&gt;$C75),0,IF(MOD(J$15-$B75, $D75) = 0, $E75, 0)))*(1+'Current Financials'!$B$18)^(J$15-'Current Financials'!$B$12)</f>
        <v>0</v>
      </c>
      <c r="K75" s="22" t="n">
        <f aca="false">(IF(OR(K$15&lt;$B75,K$15&gt;$C75),0,IF(MOD(K$15-$B75, $D75) = 0, $E75, 0)))*(1+'Current Financials'!$B$18)^(K$15-'Current Financials'!$B$12)</f>
        <v>0</v>
      </c>
      <c r="L75" s="22" t="n">
        <f aca="false">(IF(OR(L$15&lt;$B75,L$15&gt;$C75),0,IF(MOD(L$15-$B75, $D75) = 0, $E75, 0)))*(1+'Current Financials'!$B$18)^(L$15-'Current Financials'!$B$12)</f>
        <v>0</v>
      </c>
      <c r="M75" s="22" t="n">
        <f aca="false">(IF(OR(M$15&lt;$B75,M$15&gt;$C75),0,IF(MOD(M$15-$B75, $D75) = 0, $E75, 0)))*(1+'Current Financials'!$B$18)^(M$15-'Current Financials'!$B$12)</f>
        <v>0</v>
      </c>
      <c r="N75" s="22" t="n">
        <f aca="false">(IF(OR(N$15&lt;$B75,N$15&gt;$C75),0,IF(MOD(N$15-$B75, $D75) = 0, $E75, 0)))*(1+'Current Financials'!$B$18)^(N$15-'Current Financials'!$B$12)</f>
        <v>0</v>
      </c>
      <c r="O75" s="22" t="n">
        <f aca="false">(IF(OR(O$15&lt;$B75,O$15&gt;$C75),0,IF(MOD(O$15-$B75, $D75) = 0, $E75, 0)))*(1+'Current Financials'!$B$18)^(O$15-'Current Financials'!$B$12)</f>
        <v>0</v>
      </c>
      <c r="P75" s="22" t="n">
        <f aca="false">(IF(OR(P$15&lt;$B75,P$15&gt;$C75),0,IF(MOD(P$15-$B75, $D75) = 0, $E75, 0)))*(1+'Current Financials'!$B$18)^(P$15-'Current Financials'!$B$12)</f>
        <v>0</v>
      </c>
    </row>
    <row r="76" customFormat="false" ht="12.8" hidden="false" customHeight="false" outlineLevel="0" collapsed="false">
      <c r="A76" s="19" t="s">
        <v>76</v>
      </c>
      <c r="B76" s="20"/>
      <c r="C76" s="20"/>
      <c r="D76" s="20"/>
      <c r="E76" s="21"/>
      <c r="G76" s="22" t="n">
        <f aca="false">(IF(OR(G$15&lt;$B76,G$15&gt;$C76),0,IF(MOD(G$15-$B76, $D76) = 0, $E76, 0)))*(1+'Current Financials'!$B$18)^(G$15-'Current Financials'!$B$12)</f>
        <v>0</v>
      </c>
      <c r="H76" s="22" t="n">
        <f aca="false">(IF(OR(H$15&lt;$B76,H$15&gt;$C76),0,IF(MOD(H$15-$B76, $D76) = 0, $E76, 0)))*(1+'Current Financials'!$B$18)^(H$15-'Current Financials'!$B$12)</f>
        <v>0</v>
      </c>
      <c r="I76" s="22" t="n">
        <f aca="false">(IF(OR(I$15&lt;$B76,I$15&gt;$C76),0,IF(MOD(I$15-$B76, $D76) = 0, $E76, 0)))*(1+'Current Financials'!$B$18)^(I$15-'Current Financials'!$B$12)</f>
        <v>0</v>
      </c>
      <c r="J76" s="22" t="n">
        <f aca="false">(IF(OR(J$15&lt;$B76,J$15&gt;$C76),0,IF(MOD(J$15-$B76, $D76) = 0, $E76, 0)))*(1+'Current Financials'!$B$18)^(J$15-'Current Financials'!$B$12)</f>
        <v>0</v>
      </c>
      <c r="K76" s="22" t="n">
        <f aca="false">(IF(OR(K$15&lt;$B76,K$15&gt;$C76),0,IF(MOD(K$15-$B76, $D76) = 0, $E76, 0)))*(1+'Current Financials'!$B$18)^(K$15-'Current Financials'!$B$12)</f>
        <v>0</v>
      </c>
      <c r="L76" s="22" t="n">
        <f aca="false">(IF(OR(L$15&lt;$B76,L$15&gt;$C76),0,IF(MOD(L$15-$B76, $D76) = 0, $E76, 0)))*(1+'Current Financials'!$B$18)^(L$15-'Current Financials'!$B$12)</f>
        <v>0</v>
      </c>
      <c r="M76" s="22" t="n">
        <f aca="false">(IF(OR(M$15&lt;$B76,M$15&gt;$C76),0,IF(MOD(M$15-$B76, $D76) = 0, $E76, 0)))*(1+'Current Financials'!$B$18)^(M$15-'Current Financials'!$B$12)</f>
        <v>0</v>
      </c>
      <c r="N76" s="22" t="n">
        <f aca="false">(IF(OR(N$15&lt;$B76,N$15&gt;$C76),0,IF(MOD(N$15-$B76, $D76) = 0, $E76, 0)))*(1+'Current Financials'!$B$18)^(N$15-'Current Financials'!$B$12)</f>
        <v>0</v>
      </c>
      <c r="O76" s="22" t="n">
        <f aca="false">(IF(OR(O$15&lt;$B76,O$15&gt;$C76),0,IF(MOD(O$15-$B76, $D76) = 0, $E76, 0)))*(1+'Current Financials'!$B$18)^(O$15-'Current Financials'!$B$12)</f>
        <v>0</v>
      </c>
      <c r="P76" s="22" t="n">
        <f aca="false">(IF(OR(P$15&lt;$B76,P$15&gt;$C76),0,IF(MOD(P$15-$B76, $D76) = 0, $E76, 0)))*(1+'Current Financials'!$B$18)^(P$15-'Current Financials'!$B$12)</f>
        <v>0</v>
      </c>
    </row>
    <row r="77" customFormat="false" ht="12.8" hidden="false" customHeight="false" outlineLevel="0" collapsed="false">
      <c r="A77" s="23"/>
      <c r="B77" s="23"/>
      <c r="C77" s="23"/>
      <c r="D77" s="23"/>
      <c r="E77" s="24"/>
      <c r="G77" s="22" t="n">
        <f aca="false">(IF(OR(G$15&lt;$B77,G$15&gt;$C77),0,IF(MOD(G$15-$B77, $D77) = 0, $E77, 0)))*(1+'Current Financials'!$B$18)^(G$15-'Current Financials'!$B$12)</f>
        <v>0</v>
      </c>
      <c r="H77" s="22" t="n">
        <f aca="false">(IF(OR(H$15&lt;$B77,H$15&gt;$C77),0,IF(MOD(H$15-$B77, $D77) = 0, $E77, 0)))*(1+'Current Financials'!$B$18)^(H$15-'Current Financials'!$B$12)</f>
        <v>0</v>
      </c>
      <c r="I77" s="22" t="n">
        <f aca="false">(IF(OR(I$15&lt;$B77,I$15&gt;$C77),0,IF(MOD(I$15-$B77, $D77) = 0, $E77, 0)))*(1+'Current Financials'!$B$18)^(I$15-'Current Financials'!$B$12)</f>
        <v>0</v>
      </c>
      <c r="J77" s="22" t="n">
        <f aca="false">(IF(OR(J$15&lt;$B77,J$15&gt;$C77),0,IF(MOD(J$15-$B77, $D77) = 0, $E77, 0)))*(1+'Current Financials'!$B$18)^(J$15-'Current Financials'!$B$12)</f>
        <v>0</v>
      </c>
      <c r="K77" s="22" t="n">
        <f aca="false">(IF(OR(K$15&lt;$B77,K$15&gt;$C77),0,IF(MOD(K$15-$B77, $D77) = 0, $E77, 0)))*(1+'Current Financials'!$B$18)^(K$15-'Current Financials'!$B$12)</f>
        <v>0</v>
      </c>
      <c r="L77" s="22" t="n">
        <f aca="false">(IF(OR(L$15&lt;$B77,L$15&gt;$C77),0,IF(MOD(L$15-$B77, $D77) = 0, $E77, 0)))*(1+'Current Financials'!$B$18)^(L$15-'Current Financials'!$B$12)</f>
        <v>0</v>
      </c>
      <c r="M77" s="22" t="n">
        <f aca="false">(IF(OR(M$15&lt;$B77,M$15&gt;$C77),0,IF(MOD(M$15-$B77, $D77) = 0, $E77, 0)))*(1+'Current Financials'!$B$18)^(M$15-'Current Financials'!$B$12)</f>
        <v>0</v>
      </c>
      <c r="N77" s="22" t="n">
        <f aca="false">(IF(OR(N$15&lt;$B77,N$15&gt;$C77),0,IF(MOD(N$15-$B77, $D77) = 0, $E77, 0)))*(1+'Current Financials'!$B$18)^(N$15-'Current Financials'!$B$12)</f>
        <v>0</v>
      </c>
      <c r="O77" s="22" t="n">
        <f aca="false">(IF(OR(O$15&lt;$B77,O$15&gt;$C77),0,IF(MOD(O$15-$B77, $D77) = 0, $E77, 0)))*(1+'Current Financials'!$B$18)^(O$15-'Current Financials'!$B$12)</f>
        <v>0</v>
      </c>
      <c r="P77" s="22" t="n">
        <f aca="false">(IF(OR(P$15&lt;$B77,P$15&gt;$C77),0,IF(MOD(P$15-$B77, $D77) = 0, $E77, 0)))*(1+'Current Financials'!$B$18)^(P$15-'Current Financials'!$B$12)</f>
        <v>0</v>
      </c>
    </row>
    <row r="78" customFormat="false" ht="12.8" hidden="false" customHeight="false" outlineLevel="0" collapsed="false">
      <c r="A78" s="23"/>
      <c r="B78" s="23"/>
      <c r="C78" s="23"/>
      <c r="D78" s="23"/>
      <c r="E78" s="24"/>
      <c r="G78" s="22" t="n">
        <f aca="false">(IF(OR(G$15&lt;$B78,G$15&gt;$C78),0,IF(MOD(G$15-$B78, $D78) = 0, $E78, 0)))*(1+'Current Financials'!$B$18)^(G$15-'Current Financials'!$B$12)</f>
        <v>0</v>
      </c>
      <c r="H78" s="22" t="n">
        <f aca="false">(IF(OR(H$15&lt;$B78,H$15&gt;$C78),0,IF(MOD(H$15-$B78, $D78) = 0, $E78, 0)))*(1+'Current Financials'!$B$18)^(H$15-'Current Financials'!$B$12)</f>
        <v>0</v>
      </c>
      <c r="I78" s="22" t="n">
        <f aca="false">(IF(OR(I$15&lt;$B78,I$15&gt;$C78),0,IF(MOD(I$15-$B78, $D78) = 0, $E78, 0)))*(1+'Current Financials'!$B$18)^(I$15-'Current Financials'!$B$12)</f>
        <v>0</v>
      </c>
      <c r="J78" s="22" t="n">
        <f aca="false">(IF(OR(J$15&lt;$B78,J$15&gt;$C78),0,IF(MOD(J$15-$B78, $D78) = 0, $E78, 0)))*(1+'Current Financials'!$B$18)^(J$15-'Current Financials'!$B$12)</f>
        <v>0</v>
      </c>
      <c r="K78" s="22" t="n">
        <f aca="false">(IF(OR(K$15&lt;$B78,K$15&gt;$C78),0,IF(MOD(K$15-$B78, $D78) = 0, $E78, 0)))*(1+'Current Financials'!$B$18)^(K$15-'Current Financials'!$B$12)</f>
        <v>0</v>
      </c>
      <c r="L78" s="22" t="n">
        <f aca="false">(IF(OR(L$15&lt;$B78,L$15&gt;$C78),0,IF(MOD(L$15-$B78, $D78) = 0, $E78, 0)))*(1+'Current Financials'!$B$18)^(L$15-'Current Financials'!$B$12)</f>
        <v>0</v>
      </c>
      <c r="M78" s="22" t="n">
        <f aca="false">(IF(OR(M$15&lt;$B78,M$15&gt;$C78),0,IF(MOD(M$15-$B78, $D78) = 0, $E78, 0)))*(1+'Current Financials'!$B$18)^(M$15-'Current Financials'!$B$12)</f>
        <v>0</v>
      </c>
      <c r="N78" s="22" t="n">
        <f aca="false">(IF(OR(N$15&lt;$B78,N$15&gt;$C78),0,IF(MOD(N$15-$B78, $D78) = 0, $E78, 0)))*(1+'Current Financials'!$B$18)^(N$15-'Current Financials'!$B$12)</f>
        <v>0</v>
      </c>
      <c r="O78" s="22" t="n">
        <f aca="false">(IF(OR(O$15&lt;$B78,O$15&gt;$C78),0,IF(MOD(O$15-$B78, $D78) = 0, $E78, 0)))*(1+'Current Financials'!$B$18)^(O$15-'Current Financials'!$B$12)</f>
        <v>0</v>
      </c>
      <c r="P78" s="22" t="n">
        <f aca="false">(IF(OR(P$15&lt;$B78,P$15&gt;$C78),0,IF(MOD(P$15-$B78, $D78) = 0, $E78, 0)))*(1+'Current Financials'!$B$18)^(P$15-'Current Financials'!$B$12)</f>
        <v>0</v>
      </c>
    </row>
    <row r="79" customFormat="false" ht="12.8" hidden="false" customHeight="false" outlineLevel="0" collapsed="false">
      <c r="A79" s="23"/>
      <c r="B79" s="23"/>
      <c r="C79" s="23"/>
      <c r="D79" s="23"/>
      <c r="E79" s="24"/>
      <c r="G79" s="22" t="n">
        <f aca="false">(IF(OR(G$15&lt;$B79,G$15&gt;$C79),0,IF(MOD(G$15-$B79, $D79) = 0, $E79, 0)))*(1+'Current Financials'!$B$18)^(G$15-'Current Financials'!$B$12)</f>
        <v>0</v>
      </c>
      <c r="H79" s="22" t="n">
        <f aca="false">(IF(OR(H$15&lt;$B79,H$15&gt;$C79),0,IF(MOD(H$15-$B79, $D79) = 0, $E79, 0)))*(1+'Current Financials'!$B$18)^(H$15-'Current Financials'!$B$12)</f>
        <v>0</v>
      </c>
      <c r="I79" s="22" t="n">
        <f aca="false">(IF(OR(I$15&lt;$B79,I$15&gt;$C79),0,IF(MOD(I$15-$B79, $D79) = 0, $E79, 0)))*(1+'Current Financials'!$B$18)^(I$15-'Current Financials'!$B$12)</f>
        <v>0</v>
      </c>
      <c r="J79" s="22" t="n">
        <f aca="false">(IF(OR(J$15&lt;$B79,J$15&gt;$C79),0,IF(MOD(J$15-$B79, $D79) = 0, $E79, 0)))*(1+'Current Financials'!$B$18)^(J$15-'Current Financials'!$B$12)</f>
        <v>0</v>
      </c>
      <c r="K79" s="22" t="n">
        <f aca="false">(IF(OR(K$15&lt;$B79,K$15&gt;$C79),0,IF(MOD(K$15-$B79, $D79) = 0, $E79, 0)))*(1+'Current Financials'!$B$18)^(K$15-'Current Financials'!$B$12)</f>
        <v>0</v>
      </c>
      <c r="L79" s="22" t="n">
        <f aca="false">(IF(OR(L$15&lt;$B79,L$15&gt;$C79),0,IF(MOD(L$15-$B79, $D79) = 0, $E79, 0)))*(1+'Current Financials'!$B$18)^(L$15-'Current Financials'!$B$12)</f>
        <v>0</v>
      </c>
      <c r="M79" s="22" t="n">
        <f aca="false">(IF(OR(M$15&lt;$B79,M$15&gt;$C79),0,IF(MOD(M$15-$B79, $D79) = 0, $E79, 0)))*(1+'Current Financials'!$B$18)^(M$15-'Current Financials'!$B$12)</f>
        <v>0</v>
      </c>
      <c r="N79" s="22" t="n">
        <f aca="false">(IF(OR(N$15&lt;$B79,N$15&gt;$C79),0,IF(MOD(N$15-$B79, $D79) = 0, $E79, 0)))*(1+'Current Financials'!$B$18)^(N$15-'Current Financials'!$B$12)</f>
        <v>0</v>
      </c>
      <c r="O79" s="22" t="n">
        <f aca="false">(IF(OR(O$15&lt;$B79,O$15&gt;$C79),0,IF(MOD(O$15-$B79, $D79) = 0, $E79, 0)))*(1+'Current Financials'!$B$18)^(O$15-'Current Financials'!$B$12)</f>
        <v>0</v>
      </c>
      <c r="P79" s="22" t="n">
        <f aca="false">(IF(OR(P$15&lt;$B79,P$15&gt;$C79),0,IF(MOD(P$15-$B79, $D79) = 0, $E79, 0)))*(1+'Current Financials'!$B$18)^(P$15-'Current Financials'!$B$12)</f>
        <v>0</v>
      </c>
    </row>
    <row r="80" customFormat="false" ht="12.8" hidden="false" customHeight="false" outlineLevel="0" collapsed="false">
      <c r="A80" s="23"/>
      <c r="B80" s="23"/>
      <c r="C80" s="23"/>
      <c r="D80" s="23"/>
      <c r="E80" s="24"/>
      <c r="G80" s="22" t="n">
        <f aca="false">(IF(OR(G$15&lt;$B80,G$15&gt;$C80),0,IF(MOD(G$15-$B80, $D80) = 0, $E80, 0)))*(1+'Current Financials'!$B$18)^(G$15-'Current Financials'!$B$12)</f>
        <v>0</v>
      </c>
      <c r="H80" s="22" t="n">
        <f aca="false">(IF(OR(H$15&lt;$B80,H$15&gt;$C80),0,IF(MOD(H$15-$B80, $D80) = 0, $E80, 0)))*(1+'Current Financials'!$B$18)^(H$15-'Current Financials'!$B$12)</f>
        <v>0</v>
      </c>
      <c r="I80" s="22" t="n">
        <f aca="false">(IF(OR(I$15&lt;$B80,I$15&gt;$C80),0,IF(MOD(I$15-$B80, $D80) = 0, $E80, 0)))*(1+'Current Financials'!$B$18)^(I$15-'Current Financials'!$B$12)</f>
        <v>0</v>
      </c>
      <c r="J80" s="22" t="n">
        <f aca="false">(IF(OR(J$15&lt;$B80,J$15&gt;$C80),0,IF(MOD(J$15-$B80, $D80) = 0, $E80, 0)))*(1+'Current Financials'!$B$18)^(J$15-'Current Financials'!$B$12)</f>
        <v>0</v>
      </c>
      <c r="K80" s="22" t="n">
        <f aca="false">(IF(OR(K$15&lt;$B80,K$15&gt;$C80),0,IF(MOD(K$15-$B80, $D80) = 0, $E80, 0)))*(1+'Current Financials'!$B$18)^(K$15-'Current Financials'!$B$12)</f>
        <v>0</v>
      </c>
      <c r="L80" s="22" t="n">
        <f aca="false">(IF(OR(L$15&lt;$B80,L$15&gt;$C80),0,IF(MOD(L$15-$B80, $D80) = 0, $E80, 0)))*(1+'Current Financials'!$B$18)^(L$15-'Current Financials'!$B$12)</f>
        <v>0</v>
      </c>
      <c r="M80" s="22" t="n">
        <f aca="false">(IF(OR(M$15&lt;$B80,M$15&gt;$C80),0,IF(MOD(M$15-$B80, $D80) = 0, $E80, 0)))*(1+'Current Financials'!$B$18)^(M$15-'Current Financials'!$B$12)</f>
        <v>0</v>
      </c>
      <c r="N80" s="22" t="n">
        <f aca="false">(IF(OR(N$15&lt;$B80,N$15&gt;$C80),0,IF(MOD(N$15-$B80, $D80) = 0, $E80, 0)))*(1+'Current Financials'!$B$18)^(N$15-'Current Financials'!$B$12)</f>
        <v>0</v>
      </c>
      <c r="O80" s="22" t="n">
        <f aca="false">(IF(OR(O$15&lt;$B80,O$15&gt;$C80),0,IF(MOD(O$15-$B80, $D80) = 0, $E80, 0)))*(1+'Current Financials'!$B$18)^(O$15-'Current Financials'!$B$12)</f>
        <v>0</v>
      </c>
      <c r="P80" s="22" t="n">
        <f aca="false">(IF(OR(P$15&lt;$B80,P$15&gt;$C80),0,IF(MOD(P$15-$B80, $D80) = 0, $E80, 0)))*(1+'Current Financials'!$B$18)^(P$15-'Current Financials'!$B$12)</f>
        <v>0</v>
      </c>
    </row>
    <row r="81" customFormat="false" ht="12.8" hidden="false" customHeight="false" outlineLevel="0" collapsed="false">
      <c r="A81" s="23"/>
      <c r="B81" s="23"/>
      <c r="C81" s="23"/>
      <c r="D81" s="23"/>
      <c r="E81" s="24"/>
      <c r="G81" s="22" t="n">
        <f aca="false">(IF(OR(G$15&lt;$B81,G$15&gt;$C81),0,IF(MOD(G$15-$B81, $D81) = 0, $E81, 0)))*(1+'Current Financials'!$B$18)^(G$15-'Current Financials'!$B$12)</f>
        <v>0</v>
      </c>
      <c r="H81" s="22" t="n">
        <f aca="false">(IF(OR(H$15&lt;$B81,H$15&gt;$C81),0,IF(MOD(H$15-$B81, $D81) = 0, $E81, 0)))*(1+'Current Financials'!$B$18)^(H$15-'Current Financials'!$B$12)</f>
        <v>0</v>
      </c>
      <c r="I81" s="22" t="n">
        <f aca="false">(IF(OR(I$15&lt;$B81,I$15&gt;$C81),0,IF(MOD(I$15-$B81, $D81) = 0, $E81, 0)))*(1+'Current Financials'!$B$18)^(I$15-'Current Financials'!$B$12)</f>
        <v>0</v>
      </c>
      <c r="J81" s="22" t="n">
        <f aca="false">(IF(OR(J$15&lt;$B81,J$15&gt;$C81),0,IF(MOD(J$15-$B81, $D81) = 0, $E81, 0)))*(1+'Current Financials'!$B$18)^(J$15-'Current Financials'!$B$12)</f>
        <v>0</v>
      </c>
      <c r="K81" s="22" t="n">
        <f aca="false">(IF(OR(K$15&lt;$B81,K$15&gt;$C81),0,IF(MOD(K$15-$B81, $D81) = 0, $E81, 0)))*(1+'Current Financials'!$B$18)^(K$15-'Current Financials'!$B$12)</f>
        <v>0</v>
      </c>
      <c r="L81" s="22" t="n">
        <f aca="false">(IF(OR(L$15&lt;$B81,L$15&gt;$C81),0,IF(MOD(L$15-$B81, $D81) = 0, $E81, 0)))*(1+'Current Financials'!$B$18)^(L$15-'Current Financials'!$B$12)</f>
        <v>0</v>
      </c>
      <c r="M81" s="22" t="n">
        <f aca="false">(IF(OR(M$15&lt;$B81,M$15&gt;$C81),0,IF(MOD(M$15-$B81, $D81) = 0, $E81, 0)))*(1+'Current Financials'!$B$18)^(M$15-'Current Financials'!$B$12)</f>
        <v>0</v>
      </c>
      <c r="N81" s="22" t="n">
        <f aca="false">(IF(OR(N$15&lt;$B81,N$15&gt;$C81),0,IF(MOD(N$15-$B81, $D81) = 0, $E81, 0)))*(1+'Current Financials'!$B$18)^(N$15-'Current Financials'!$B$12)</f>
        <v>0</v>
      </c>
      <c r="O81" s="22" t="n">
        <f aca="false">(IF(OR(O$15&lt;$B81,O$15&gt;$C81),0,IF(MOD(O$15-$B81, $D81) = 0, $E81, 0)))*(1+'Current Financials'!$B$18)^(O$15-'Current Financials'!$B$12)</f>
        <v>0</v>
      </c>
      <c r="P81" s="22" t="n">
        <f aca="false">(IF(OR(P$15&lt;$B81,P$15&gt;$C81),0,IF(MOD(P$15-$B81, $D81) = 0, $E81, 0)))*(1+'Current Financials'!$B$18)^(P$15-'Current Financials'!$B$12)</f>
        <v>0</v>
      </c>
    </row>
    <row r="82" customFormat="false" ht="12.8" hidden="false" customHeight="false" outlineLevel="0" collapsed="false">
      <c r="A82" s="19" t="s">
        <v>77</v>
      </c>
      <c r="B82" s="20"/>
      <c r="C82" s="20"/>
      <c r="D82" s="20"/>
      <c r="E82" s="21"/>
      <c r="G82" s="22" t="n">
        <f aca="false">(IF(OR(G$15&lt;$B82,G$15&gt;$C82),0,IF(MOD(G$15-$B82, $D82) = 0, $E82, 0)))*(1+'Current Financials'!$B$18)^(G$15-'Current Financials'!$B$12)</f>
        <v>0</v>
      </c>
      <c r="H82" s="22" t="n">
        <f aca="false">(IF(OR(H$15&lt;$B82,H$15&gt;$C82),0,IF(MOD(H$15-$B82, $D82) = 0, $E82, 0)))*(1+'Current Financials'!$B$18)^(H$15-'Current Financials'!$B$12)</f>
        <v>0</v>
      </c>
      <c r="I82" s="22" t="n">
        <f aca="false">(IF(OR(I$15&lt;$B82,I$15&gt;$C82),0,IF(MOD(I$15-$B82, $D82) = 0, $E82, 0)))*(1+'Current Financials'!$B$18)^(I$15-'Current Financials'!$B$12)</f>
        <v>0</v>
      </c>
      <c r="J82" s="22" t="n">
        <f aca="false">(IF(OR(J$15&lt;$B82,J$15&gt;$C82),0,IF(MOD(J$15-$B82, $D82) = 0, $E82, 0)))*(1+'Current Financials'!$B$18)^(J$15-'Current Financials'!$B$12)</f>
        <v>0</v>
      </c>
      <c r="K82" s="22" t="n">
        <f aca="false">(IF(OR(K$15&lt;$B82,K$15&gt;$C82),0,IF(MOD(K$15-$B82, $D82) = 0, $E82, 0)))*(1+'Current Financials'!$B$18)^(K$15-'Current Financials'!$B$12)</f>
        <v>0</v>
      </c>
      <c r="L82" s="22" t="n">
        <f aca="false">(IF(OR(L$15&lt;$B82,L$15&gt;$C82),0,IF(MOD(L$15-$B82, $D82) = 0, $E82, 0)))*(1+'Current Financials'!$B$18)^(L$15-'Current Financials'!$B$12)</f>
        <v>0</v>
      </c>
      <c r="M82" s="22" t="n">
        <f aca="false">(IF(OR(M$15&lt;$B82,M$15&gt;$C82),0,IF(MOD(M$15-$B82, $D82) = 0, $E82, 0)))*(1+'Current Financials'!$B$18)^(M$15-'Current Financials'!$B$12)</f>
        <v>0</v>
      </c>
      <c r="N82" s="22" t="n">
        <f aca="false">(IF(OR(N$15&lt;$B82,N$15&gt;$C82),0,IF(MOD(N$15-$B82, $D82) = 0, $E82, 0)))*(1+'Current Financials'!$B$18)^(N$15-'Current Financials'!$B$12)</f>
        <v>0</v>
      </c>
      <c r="O82" s="22" t="n">
        <f aca="false">(IF(OR(O$15&lt;$B82,O$15&gt;$C82),0,IF(MOD(O$15-$B82, $D82) = 0, $E82, 0)))*(1+'Current Financials'!$B$18)^(O$15-'Current Financials'!$B$12)</f>
        <v>0</v>
      </c>
      <c r="P82" s="22" t="n">
        <f aca="false">(IF(OR(P$15&lt;$B82,P$15&gt;$C82),0,IF(MOD(P$15-$B82, $D82) = 0, $E82, 0)))*(1+'Current Financials'!$B$18)^(P$15-'Current Financials'!$B$12)</f>
        <v>0</v>
      </c>
    </row>
    <row r="83" customFormat="false" ht="12.8" hidden="false" customHeight="false" outlineLevel="0" collapsed="false">
      <c r="A83" s="23" t="s">
        <v>78</v>
      </c>
      <c r="B83" s="23" t="n">
        <v>2018</v>
      </c>
      <c r="C83" s="23" t="n">
        <v>2018</v>
      </c>
      <c r="D83" s="23" t="n">
        <v>1</v>
      </c>
      <c r="E83" s="24" t="n">
        <v>21000</v>
      </c>
      <c r="G83" s="22" t="n">
        <f aca="false">(IF(OR(G$15&lt;$B83,G$15&gt;$C83),0,IF(MOD(G$15-$B83, $D83) = 0, $E83, 0)))*(1+'Current Financials'!$B$18)^(G$15-'Current Financials'!$B$12)</f>
        <v>21000</v>
      </c>
      <c r="H83" s="22" t="n">
        <f aca="false">(IF(OR(H$15&lt;$B83,H$15&gt;$C83),0,IF(MOD(H$15-$B83, $D83) = 0, $E83, 0)))*(1+'Current Financials'!$B$18)^(H$15-'Current Financials'!$B$12)</f>
        <v>0</v>
      </c>
      <c r="I83" s="22" t="n">
        <f aca="false">(IF(OR(I$15&lt;$B83,I$15&gt;$C83),0,IF(MOD(I$15-$B83, $D83) = 0, $E83, 0)))*(1+'Current Financials'!$B$18)^(I$15-'Current Financials'!$B$12)</f>
        <v>0</v>
      </c>
      <c r="J83" s="22" t="n">
        <f aca="false">(IF(OR(J$15&lt;$B83,J$15&gt;$C83),0,IF(MOD(J$15-$B83, $D83) = 0, $E83, 0)))*(1+'Current Financials'!$B$18)^(J$15-'Current Financials'!$B$12)</f>
        <v>0</v>
      </c>
      <c r="K83" s="22" t="n">
        <f aca="false">(IF(OR(K$15&lt;$B83,K$15&gt;$C83),0,IF(MOD(K$15-$B83, $D83) = 0, $E83, 0)))*(1+'Current Financials'!$B$18)^(K$15-'Current Financials'!$B$12)</f>
        <v>0</v>
      </c>
      <c r="L83" s="22" t="n">
        <f aca="false">(IF(OR(L$15&lt;$B83,L$15&gt;$C83),0,IF(MOD(L$15-$B83, $D83) = 0, $E83, 0)))*(1+'Current Financials'!$B$18)^(L$15-'Current Financials'!$B$12)</f>
        <v>0</v>
      </c>
      <c r="M83" s="22" t="n">
        <f aca="false">(IF(OR(M$15&lt;$B83,M$15&gt;$C83),0,IF(MOD(M$15-$B83, $D83) = 0, $E83, 0)))*(1+'Current Financials'!$B$18)^(M$15-'Current Financials'!$B$12)</f>
        <v>0</v>
      </c>
      <c r="N83" s="22" t="n">
        <f aca="false">(IF(OR(N$15&lt;$B83,N$15&gt;$C83),0,IF(MOD(N$15-$B83, $D83) = 0, $E83, 0)))*(1+'Current Financials'!$B$18)^(N$15-'Current Financials'!$B$12)</f>
        <v>0</v>
      </c>
      <c r="O83" s="22" t="n">
        <f aca="false">(IF(OR(O$15&lt;$B83,O$15&gt;$C83),0,IF(MOD(O$15-$B83, $D83) = 0, $E83, 0)))*(1+'Current Financials'!$B$18)^(O$15-'Current Financials'!$B$12)</f>
        <v>0</v>
      </c>
      <c r="P83" s="22" t="n">
        <f aca="false">(IF(OR(P$15&lt;$B83,P$15&gt;$C83),0,IF(MOD(P$15-$B83, $D83) = 0, $E83, 0)))*(1+'Current Financials'!$B$18)^(P$15-'Current Financials'!$B$12)</f>
        <v>0</v>
      </c>
    </row>
    <row r="84" customFormat="false" ht="12.8" hidden="false" customHeight="false" outlineLevel="0" collapsed="false">
      <c r="A84" s="23" t="s">
        <v>79</v>
      </c>
      <c r="B84" s="23" t="n">
        <v>2018</v>
      </c>
      <c r="C84" s="23" t="n">
        <v>2018</v>
      </c>
      <c r="D84" s="23" t="n">
        <v>1</v>
      </c>
      <c r="E84" s="24" t="n">
        <v>30000</v>
      </c>
      <c r="G84" s="22" t="n">
        <f aca="false">(IF(OR(G$15&lt;$B84,G$15&gt;$C84),0,IF(MOD(G$15-$B84, $D84) = 0, $E84, 0)))*(1+'Current Financials'!$B$18)^(G$15-'Current Financials'!$B$12)</f>
        <v>30000</v>
      </c>
      <c r="H84" s="22" t="n">
        <f aca="false">(IF(OR(H$15&lt;$B84,H$15&gt;$C84),0,IF(MOD(H$15-$B84, $D84) = 0, $E84, 0)))*(1+'Current Financials'!$B$18)^(H$15-'Current Financials'!$B$12)</f>
        <v>0</v>
      </c>
      <c r="I84" s="22" t="n">
        <f aca="false">(IF(OR(I$15&lt;$B84,I$15&gt;$C84),0,IF(MOD(I$15-$B84, $D84) = 0, $E84, 0)))*(1+'Current Financials'!$B$18)^(I$15-'Current Financials'!$B$12)</f>
        <v>0</v>
      </c>
      <c r="J84" s="22" t="n">
        <f aca="false">(IF(OR(J$15&lt;$B84,J$15&gt;$C84),0,IF(MOD(J$15-$B84, $D84) = 0, $E84, 0)))*(1+'Current Financials'!$B$18)^(J$15-'Current Financials'!$B$12)</f>
        <v>0</v>
      </c>
      <c r="K84" s="22" t="n">
        <f aca="false">(IF(OR(K$15&lt;$B84,K$15&gt;$C84),0,IF(MOD(K$15-$B84, $D84) = 0, $E84, 0)))*(1+'Current Financials'!$B$18)^(K$15-'Current Financials'!$B$12)</f>
        <v>0</v>
      </c>
      <c r="L84" s="22" t="n">
        <f aca="false">(IF(OR(L$15&lt;$B84,L$15&gt;$C84),0,IF(MOD(L$15-$B84, $D84) = 0, $E84, 0)))*(1+'Current Financials'!$B$18)^(L$15-'Current Financials'!$B$12)</f>
        <v>0</v>
      </c>
      <c r="M84" s="22" t="n">
        <f aca="false">(IF(OR(M$15&lt;$B84,M$15&gt;$C84),0,IF(MOD(M$15-$B84, $D84) = 0, $E84, 0)))*(1+'Current Financials'!$B$18)^(M$15-'Current Financials'!$B$12)</f>
        <v>0</v>
      </c>
      <c r="N84" s="22" t="n">
        <f aca="false">(IF(OR(N$15&lt;$B84,N$15&gt;$C84),0,IF(MOD(N$15-$B84, $D84) = 0, $E84, 0)))*(1+'Current Financials'!$B$18)^(N$15-'Current Financials'!$B$12)</f>
        <v>0</v>
      </c>
      <c r="O84" s="22" t="n">
        <f aca="false">(IF(OR(O$15&lt;$B84,O$15&gt;$C84),0,IF(MOD(O$15-$B84, $D84) = 0, $E84, 0)))*(1+'Current Financials'!$B$18)^(O$15-'Current Financials'!$B$12)</f>
        <v>0</v>
      </c>
      <c r="P84" s="22" t="n">
        <f aca="false">(IF(OR(P$15&lt;$B84,P$15&gt;$C84),0,IF(MOD(P$15-$B84, $D84) = 0, $E84, 0)))*(1+'Current Financials'!$B$18)^(P$15-'Current Financials'!$B$12)</f>
        <v>0</v>
      </c>
    </row>
    <row r="85" customFormat="false" ht="12.8" hidden="false" customHeight="false" outlineLevel="0" collapsed="false">
      <c r="A85" s="23" t="s">
        <v>80</v>
      </c>
      <c r="B85" s="23" t="n">
        <v>2020</v>
      </c>
      <c r="C85" s="23" t="n">
        <v>2027</v>
      </c>
      <c r="D85" s="23" t="n">
        <v>7</v>
      </c>
      <c r="E85" s="24" t="n">
        <v>7500</v>
      </c>
      <c r="G85" s="22" t="n">
        <f aca="false">(IF(OR(G$15&lt;$B85,G$15&gt;$C85),0,IF(MOD(G$15-$B85, $D85) = 0, $E85, 0)))*(1+'Current Financials'!$B$18)^(G$15-'Current Financials'!$B$12)</f>
        <v>0</v>
      </c>
      <c r="H85" s="22" t="n">
        <f aca="false">(IF(OR(H$15&lt;$B85,H$15&gt;$C85),0,IF(MOD(H$15-$B85, $D85) = 0, $E85, 0)))*(1+'Current Financials'!$B$18)^(H$15-'Current Financials'!$B$12)</f>
        <v>0</v>
      </c>
      <c r="I85" s="22" t="n">
        <f aca="false">(IF(OR(I$15&lt;$B85,I$15&gt;$C85),0,IF(MOD(I$15-$B85, $D85) = 0, $E85, 0)))*(1+'Current Financials'!$B$18)^(I$15-'Current Financials'!$B$12)</f>
        <v>8586.75</v>
      </c>
      <c r="J85" s="22" t="n">
        <f aca="false">(IF(OR(J$15&lt;$B85,J$15&gt;$C85),0,IF(MOD(J$15-$B85, $D85) = 0, $E85, 0)))*(1+'Current Financials'!$B$18)^(J$15-'Current Financials'!$B$12)</f>
        <v>0</v>
      </c>
      <c r="K85" s="22" t="n">
        <f aca="false">(IF(OR(K$15&lt;$B85,K$15&gt;$C85),0,IF(MOD(K$15-$B85, $D85) = 0, $E85, 0)))*(1+'Current Financials'!$B$18)^(K$15-'Current Financials'!$B$12)</f>
        <v>0</v>
      </c>
      <c r="L85" s="22" t="n">
        <f aca="false">(IF(OR(L$15&lt;$B85,L$15&gt;$C85),0,IF(MOD(L$15-$B85, $D85) = 0, $E85, 0)))*(1+'Current Financials'!$B$18)^(L$15-'Current Financials'!$B$12)</f>
        <v>0</v>
      </c>
      <c r="M85" s="22" t="n">
        <f aca="false">(IF(OR(M$15&lt;$B85,M$15&gt;$C85),0,IF(MOD(M$15-$B85, $D85) = 0, $E85, 0)))*(1+'Current Financials'!$B$18)^(M$15-'Current Financials'!$B$12)</f>
        <v>0</v>
      </c>
      <c r="N85" s="22" t="n">
        <f aca="false">(IF(OR(N$15&lt;$B85,N$15&gt;$C85),0,IF(MOD(N$15-$B85, $D85) = 0, $E85, 0)))*(1+'Current Financials'!$B$18)^(N$15-'Current Financials'!$B$12)</f>
        <v>0</v>
      </c>
      <c r="O85" s="22" t="n">
        <f aca="false">(IF(OR(O$15&lt;$B85,O$15&gt;$C85),0,IF(MOD(O$15-$B85, $D85) = 0, $E85, 0)))*(1+'Current Financials'!$B$18)^(O$15-'Current Financials'!$B$12)</f>
        <v>0</v>
      </c>
      <c r="P85" s="22" t="n">
        <f aca="false">(IF(OR(P$15&lt;$B85,P$15&gt;$C85),0,IF(MOD(P$15-$B85, $D85) = 0, $E85, 0)))*(1+'Current Financials'!$B$18)^(P$15-'Current Financials'!$B$12)</f>
        <v>13788.4440931512</v>
      </c>
    </row>
    <row r="86" customFormat="false" ht="12.8" hidden="false" customHeight="false" outlineLevel="0" collapsed="false">
      <c r="A86" s="23"/>
      <c r="B86" s="23"/>
      <c r="C86" s="23"/>
      <c r="D86" s="23"/>
      <c r="E86" s="24"/>
      <c r="G86" s="22" t="n">
        <f aca="false">(IF(OR(G$15&lt;$B86,G$15&gt;$C86),0,IF(MOD(G$15-$B86, $D86) = 0, $E86, 0)))*(1+'Current Financials'!$B$18)^(G$15-'Current Financials'!$B$12)</f>
        <v>0</v>
      </c>
      <c r="H86" s="22" t="n">
        <f aca="false">(IF(OR(H$15&lt;$B86,H$15&gt;$C86),0,IF(MOD(H$15-$B86, $D86) = 0, $E86, 0)))*(1+'Current Financials'!$B$18)^(H$15-'Current Financials'!$B$12)</f>
        <v>0</v>
      </c>
      <c r="I86" s="22" t="n">
        <f aca="false">(IF(OR(I$15&lt;$B86,I$15&gt;$C86),0,IF(MOD(I$15-$B86, $D86) = 0, $E86, 0)))*(1+'Current Financials'!$B$18)^(I$15-'Current Financials'!$B$12)</f>
        <v>0</v>
      </c>
      <c r="J86" s="22" t="n">
        <f aca="false">(IF(OR(J$15&lt;$B86,J$15&gt;$C86),0,IF(MOD(J$15-$B86, $D86) = 0, $E86, 0)))*(1+'Current Financials'!$B$18)^(J$15-'Current Financials'!$B$12)</f>
        <v>0</v>
      </c>
      <c r="K86" s="22" t="n">
        <f aca="false">(IF(OR(K$15&lt;$B86,K$15&gt;$C86),0,IF(MOD(K$15-$B86, $D86) = 0, $E86, 0)))*(1+'Current Financials'!$B$18)^(K$15-'Current Financials'!$B$12)</f>
        <v>0</v>
      </c>
      <c r="L86" s="22" t="n">
        <f aca="false">(IF(OR(L$15&lt;$B86,L$15&gt;$C86),0,IF(MOD(L$15-$B86, $D86) = 0, $E86, 0)))*(1+'Current Financials'!$B$18)^(L$15-'Current Financials'!$B$12)</f>
        <v>0</v>
      </c>
      <c r="M86" s="22" t="n">
        <f aca="false">(IF(OR(M$15&lt;$B86,M$15&gt;$C86),0,IF(MOD(M$15-$B86, $D86) = 0, $E86, 0)))*(1+'Current Financials'!$B$18)^(M$15-'Current Financials'!$B$12)</f>
        <v>0</v>
      </c>
      <c r="N86" s="22" t="n">
        <f aca="false">(IF(OR(N$15&lt;$B86,N$15&gt;$C86),0,IF(MOD(N$15-$B86, $D86) = 0, $E86, 0)))*(1+'Current Financials'!$B$18)^(N$15-'Current Financials'!$B$12)</f>
        <v>0</v>
      </c>
      <c r="O86" s="22" t="n">
        <f aca="false">(IF(OR(O$15&lt;$B86,O$15&gt;$C86),0,IF(MOD(O$15-$B86, $D86) = 0, $E86, 0)))*(1+'Current Financials'!$B$18)^(O$15-'Current Financials'!$B$12)</f>
        <v>0</v>
      </c>
      <c r="P86" s="22" t="n">
        <f aca="false">(IF(OR(P$15&lt;$B86,P$15&gt;$C86),0,IF(MOD(P$15-$B86, $D86) = 0, $E86, 0)))*(1+'Current Financials'!$B$18)^(P$15-'Current Financials'!$B$12)</f>
        <v>0</v>
      </c>
    </row>
    <row r="87" customFormat="false" ht="12.8" hidden="false" customHeight="false" outlineLevel="0" collapsed="false">
      <c r="A87" s="23"/>
      <c r="B87" s="23"/>
      <c r="C87" s="23"/>
      <c r="D87" s="23"/>
      <c r="E87" s="24"/>
      <c r="G87" s="22" t="n">
        <f aca="false">(IF(OR(G$15&lt;$B87,G$15&gt;$C87),0,IF(MOD(G$15-$B87, $D87) = 0, $E87, 0)))*(1+'Current Financials'!$B$18)^(G$15-'Current Financials'!$B$12)</f>
        <v>0</v>
      </c>
      <c r="H87" s="22" t="n">
        <f aca="false">(IF(OR(H$15&lt;$B87,H$15&gt;$C87),0,IF(MOD(H$15-$B87, $D87) = 0, $E87, 0)))*(1+'Current Financials'!$B$18)^(H$15-'Current Financials'!$B$12)</f>
        <v>0</v>
      </c>
      <c r="I87" s="22" t="n">
        <f aca="false">(IF(OR(I$15&lt;$B87,I$15&gt;$C87),0,IF(MOD(I$15-$B87, $D87) = 0, $E87, 0)))*(1+'Current Financials'!$B$18)^(I$15-'Current Financials'!$B$12)</f>
        <v>0</v>
      </c>
      <c r="J87" s="22" t="n">
        <f aca="false">(IF(OR(J$15&lt;$B87,J$15&gt;$C87),0,IF(MOD(J$15-$B87, $D87) = 0, $E87, 0)))*(1+'Current Financials'!$B$18)^(J$15-'Current Financials'!$B$12)</f>
        <v>0</v>
      </c>
      <c r="K87" s="22" t="n">
        <f aca="false">(IF(OR(K$15&lt;$B87,K$15&gt;$C87),0,IF(MOD(K$15-$B87, $D87) = 0, $E87, 0)))*(1+'Current Financials'!$B$18)^(K$15-'Current Financials'!$B$12)</f>
        <v>0</v>
      </c>
      <c r="L87" s="22" t="n">
        <f aca="false">(IF(OR(L$15&lt;$B87,L$15&gt;$C87),0,IF(MOD(L$15-$B87, $D87) = 0, $E87, 0)))*(1+'Current Financials'!$B$18)^(L$15-'Current Financials'!$B$12)</f>
        <v>0</v>
      </c>
      <c r="M87" s="22" t="n">
        <f aca="false">(IF(OR(M$15&lt;$B87,M$15&gt;$C87),0,IF(MOD(M$15-$B87, $D87) = 0, $E87, 0)))*(1+'Current Financials'!$B$18)^(M$15-'Current Financials'!$B$12)</f>
        <v>0</v>
      </c>
      <c r="N87" s="22" t="n">
        <f aca="false">(IF(OR(N$15&lt;$B87,N$15&gt;$C87),0,IF(MOD(N$15-$B87, $D87) = 0, $E87, 0)))*(1+'Current Financials'!$B$18)^(N$15-'Current Financials'!$B$12)</f>
        <v>0</v>
      </c>
      <c r="O87" s="22" t="n">
        <f aca="false">(IF(OR(O$15&lt;$B87,O$15&gt;$C87),0,IF(MOD(O$15-$B87, $D87) = 0, $E87, 0)))*(1+'Current Financials'!$B$18)^(O$15-'Current Financials'!$B$12)</f>
        <v>0</v>
      </c>
      <c r="P87" s="22" t="n">
        <f aca="false">(IF(OR(P$15&lt;$B87,P$15&gt;$C87),0,IF(MOD(P$15-$B87, $D87) = 0, $E87, 0)))*(1+'Current Financials'!$B$18)^(P$15-'Current Financials'!$B$12)</f>
        <v>0</v>
      </c>
    </row>
  </sheetData>
  <sheetProtection sheet="true" objects="true" scenarios="true" selectLockedCells="true"/>
  <mergeCells count="14"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E14"/>
  </mergeCells>
  <dataValidations count="2">
    <dataValidation allowBlank="true" operator="greaterThan" showDropDown="false" showErrorMessage="true" showInputMessage="false" sqref="B16:C87" type="whole">
      <formula1>2017</formula1>
      <formula2>0</formula2>
    </dataValidation>
    <dataValidation allowBlank="true" operator="greaterThanOrEqual" showDropDown="false" showErrorMessage="true" showInputMessage="false" sqref="D16:D87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/>
  <cols>
    <col collapsed="false" hidden="false" max="48" min="1" style="0" width="11.5204081632653"/>
    <col collapsed="false" hidden="false" max="49" min="49" style="0" width="11.5357142857143"/>
    <col collapsed="false" hidden="false" max="1025" min="50" style="0" width="11.5204081632653"/>
  </cols>
  <sheetData>
    <row r="1" customFormat="false" ht="18.55" hidden="false" customHeight="false" outlineLevel="0" collapsed="false">
      <c r="A1" s="15" t="s">
        <v>81</v>
      </c>
      <c r="B1" s="15"/>
      <c r="C1" s="15"/>
      <c r="D1" s="15"/>
      <c r="E1" s="15"/>
    </row>
    <row r="2" customFormat="false" ht="12.8" hidden="false" customHeight="false" outlineLevel="0" collapsed="false">
      <c r="A2" s="5" t="s">
        <v>82</v>
      </c>
      <c r="B2" s="5"/>
      <c r="C2" s="5"/>
      <c r="D2" s="5"/>
      <c r="E2" s="5"/>
    </row>
    <row r="3" customFormat="false" ht="12.8" hidden="false" customHeight="false" outlineLevel="0" collapsed="false">
      <c r="A3" s="5" t="s">
        <v>83</v>
      </c>
      <c r="B3" s="5"/>
      <c r="C3" s="5"/>
      <c r="D3" s="5"/>
      <c r="E3" s="5"/>
    </row>
    <row r="4" customFormat="false" ht="12.8" hidden="false" customHeight="false" outlineLevel="0" collapsed="false">
      <c r="A4" s="3"/>
      <c r="B4" s="3"/>
      <c r="C4" s="3"/>
      <c r="D4" s="3"/>
      <c r="E4" s="3"/>
    </row>
    <row r="5" customFormat="false" ht="12.8" hidden="false" customHeight="false" outlineLevel="0" collapsed="false">
      <c r="A5" s="5" t="s">
        <v>84</v>
      </c>
      <c r="B5" s="5"/>
      <c r="C5" s="5"/>
      <c r="D5" s="5"/>
      <c r="E5" s="5"/>
    </row>
    <row r="6" customFormat="false" ht="12.8" hidden="false" customHeight="false" outlineLevel="0" collapsed="false">
      <c r="A6" s="5" t="s">
        <v>85</v>
      </c>
      <c r="B6" s="5"/>
      <c r="C6" s="5"/>
      <c r="D6" s="5"/>
      <c r="E6" s="5"/>
    </row>
    <row r="7" customFormat="false" ht="12.8" hidden="false" customHeight="false" outlineLevel="0" collapsed="false">
      <c r="A7" s="5" t="s">
        <v>86</v>
      </c>
      <c r="B7" s="5"/>
      <c r="C7" s="5"/>
      <c r="D7" s="5"/>
      <c r="E7" s="5"/>
    </row>
    <row r="8" customFormat="false" ht="12.8" hidden="false" customHeight="false" outlineLevel="0" collapsed="false">
      <c r="A8" s="5" t="s">
        <v>87</v>
      </c>
      <c r="B8" s="5"/>
      <c r="C8" s="5"/>
      <c r="D8" s="5"/>
      <c r="E8" s="5"/>
    </row>
    <row r="9" customFormat="false" ht="12.8" hidden="false" customHeight="false" outlineLevel="0" collapsed="false">
      <c r="A9" s="5" t="s">
        <v>88</v>
      </c>
      <c r="B9" s="5"/>
      <c r="C9" s="5"/>
      <c r="D9" s="5"/>
      <c r="E9" s="5"/>
    </row>
    <row r="10" customFormat="false" ht="12.8" hidden="false" customHeight="false" outlineLevel="0" collapsed="false">
      <c r="A10" s="3"/>
      <c r="B10" s="3"/>
      <c r="C10" s="3"/>
      <c r="D10" s="3"/>
      <c r="E10" s="3"/>
    </row>
    <row r="11" customFormat="false" ht="12.8" hidden="false" customHeight="false" outlineLevel="0" collapsed="false">
      <c r="A11" s="3"/>
      <c r="B11" s="3"/>
      <c r="C11" s="3"/>
      <c r="D11" s="3"/>
      <c r="E11" s="3"/>
    </row>
    <row r="12" customFormat="false" ht="12.8" hidden="false" customHeight="false" outlineLevel="0" collapsed="false">
      <c r="A12" s="25" t="s">
        <v>89</v>
      </c>
      <c r="B12" s="25"/>
      <c r="C12" s="25"/>
      <c r="D12" s="25"/>
      <c r="E12" s="26" t="n">
        <f aca="false">'Current Financials'!B17</f>
        <v>541293</v>
      </c>
    </row>
    <row r="13" customFormat="false" ht="12.8" hidden="false" customHeight="false" outlineLevel="0" collapsed="false">
      <c r="A13" s="25" t="s">
        <v>90</v>
      </c>
      <c r="B13" s="25"/>
      <c r="C13" s="25"/>
      <c r="D13" s="25"/>
      <c r="E13" s="26" t="n">
        <f aca="false">X22</f>
        <v>1411150</v>
      </c>
    </row>
    <row r="14" customFormat="false" ht="12.8" hidden="false" customHeight="false" outlineLevel="0" collapsed="false">
      <c r="A14" s="25" t="s">
        <v>91</v>
      </c>
      <c r="B14" s="25"/>
      <c r="C14" s="25"/>
      <c r="D14" s="25"/>
      <c r="E14" s="27" t="n">
        <f aca="false">(E12-E13)/E13</f>
        <v>-0.616417106615172</v>
      </c>
    </row>
    <row r="15" customFormat="false" ht="13.8" hidden="false" customHeight="false" outlineLevel="0" collapsed="false">
      <c r="A15" s="25" t="s">
        <v>92</v>
      </c>
      <c r="B15" s="25"/>
      <c r="C15" s="25"/>
      <c r="D15" s="25"/>
      <c r="E15" s="28" t="n">
        <f aca="false">AY22</f>
        <v>750019.717509473</v>
      </c>
      <c r="H15" s="29"/>
    </row>
    <row r="16" customFormat="false" ht="13.8" hidden="false" customHeight="false" outlineLevel="0" collapsed="false">
      <c r="A16" s="25" t="s">
        <v>93</v>
      </c>
      <c r="B16" s="25"/>
      <c r="C16" s="25"/>
      <c r="D16" s="25"/>
      <c r="E16" s="30" t="n">
        <f aca="false">E17-'Current Financials'!B18</f>
        <v>0.654622332854724</v>
      </c>
    </row>
    <row r="17" customFormat="false" ht="12.8" hidden="false" customHeight="false" outlineLevel="0" collapsed="false">
      <c r="A17" s="25" t="s">
        <v>94</v>
      </c>
      <c r="B17" s="25"/>
      <c r="C17" s="25"/>
      <c r="D17" s="25"/>
      <c r="E17" s="31" t="n">
        <f aca="false">('Current Financials'!$B$15+$E$15)/'Current Financials'!$B$14-1</f>
        <v>0.724622332854724</v>
      </c>
    </row>
    <row r="19" customFormat="false" ht="12.8" hidden="false" customHeight="false" outlineLevel="0" collapsed="false">
      <c r="A19" s="0" t="s">
        <v>95</v>
      </c>
      <c r="E19" s="26" t="n">
        <f aca="false">$E$12+$E$15-$A$94+(2*$E$12+$E$15-$A$94)/2*'Current Financials'!$B$19</f>
        <v>871114.374740984</v>
      </c>
    </row>
    <row r="21" customFormat="false" ht="12.8" hidden="true" customHeight="false" outlineLevel="0" collapsed="false">
      <c r="A21" s="0" t="n">
        <f aca="false">'Current Financials'!$B$12</f>
        <v>2018</v>
      </c>
      <c r="B21" s="0" t="n">
        <f aca="false">A21+1</f>
        <v>2019</v>
      </c>
      <c r="C21" s="0" t="n">
        <f aca="false">B21+1</f>
        <v>2020</v>
      </c>
      <c r="D21" s="0" t="n">
        <f aca="false">C21+1</f>
        <v>2021</v>
      </c>
      <c r="E21" s="0" t="n">
        <f aca="false">D21+1</f>
        <v>2022</v>
      </c>
      <c r="F21" s="0" t="n">
        <f aca="false">E21+1</f>
        <v>2023</v>
      </c>
      <c r="G21" s="0" t="n">
        <f aca="false">F21+1</f>
        <v>2024</v>
      </c>
      <c r="H21" s="0" t="n">
        <f aca="false">G21+1</f>
        <v>2025</v>
      </c>
      <c r="I21" s="0" t="n">
        <f aca="false">H21+1</f>
        <v>2026</v>
      </c>
      <c r="J21" s="0" t="n">
        <f aca="false">I21+1</f>
        <v>2027</v>
      </c>
      <c r="L21" s="0" t="n">
        <f aca="false">'Current Financials'!$B$12</f>
        <v>2018</v>
      </c>
      <c r="M21" s="0" t="n">
        <f aca="false">L21+1</f>
        <v>2019</v>
      </c>
      <c r="N21" s="0" t="n">
        <f aca="false">M21+1</f>
        <v>2020</v>
      </c>
      <c r="O21" s="0" t="n">
        <f aca="false">N21+1</f>
        <v>2021</v>
      </c>
      <c r="P21" s="0" t="n">
        <f aca="false">O21+1</f>
        <v>2022</v>
      </c>
      <c r="Q21" s="0" t="n">
        <f aca="false">P21+1</f>
        <v>2023</v>
      </c>
      <c r="R21" s="0" t="n">
        <f aca="false">Q21+1</f>
        <v>2024</v>
      </c>
      <c r="S21" s="0" t="n">
        <f aca="false">R21+1</f>
        <v>2025</v>
      </c>
      <c r="T21" s="0" t="n">
        <f aca="false">S21+1</f>
        <v>2026</v>
      </c>
      <c r="U21" s="0" t="n">
        <f aca="false">T21+1</f>
        <v>2027</v>
      </c>
      <c r="W21" s="0" t="s">
        <v>96</v>
      </c>
      <c r="X21" s="0" t="s">
        <v>97</v>
      </c>
      <c r="Y21" s="0" t="s">
        <v>98</v>
      </c>
      <c r="AA21" s="0" t="n">
        <f aca="false">'Current Financials'!$B$12</f>
        <v>2018</v>
      </c>
      <c r="AB21" s="0" t="n">
        <f aca="false">AA21+1</f>
        <v>2019</v>
      </c>
      <c r="AC21" s="0" t="n">
        <f aca="false">AB21+1</f>
        <v>2020</v>
      </c>
      <c r="AD21" s="0" t="n">
        <f aca="false">AC21+1</f>
        <v>2021</v>
      </c>
      <c r="AE21" s="0" t="n">
        <f aca="false">AD21+1</f>
        <v>2022</v>
      </c>
      <c r="AF21" s="0" t="n">
        <f aca="false">AE21+1</f>
        <v>2023</v>
      </c>
      <c r="AG21" s="0" t="n">
        <f aca="false">AF21+1</f>
        <v>2024</v>
      </c>
      <c r="AH21" s="0" t="n">
        <f aca="false">AG21+1</f>
        <v>2025</v>
      </c>
      <c r="AI21" s="0" t="n">
        <f aca="false">AH21+1</f>
        <v>2026</v>
      </c>
      <c r="AJ21" s="0" t="n">
        <f aca="false">AI21+1</f>
        <v>2027</v>
      </c>
      <c r="AL21" s="0" t="n">
        <f aca="false">'Current Financials'!$B$12</f>
        <v>2018</v>
      </c>
      <c r="AM21" s="0" t="n">
        <f aca="false">AL21+1</f>
        <v>2019</v>
      </c>
      <c r="AN21" s="0" t="n">
        <f aca="false">AM21+1</f>
        <v>2020</v>
      </c>
      <c r="AO21" s="0" t="n">
        <f aca="false">AN21+1</f>
        <v>2021</v>
      </c>
      <c r="AP21" s="0" t="n">
        <f aca="false">AO21+1</f>
        <v>2022</v>
      </c>
      <c r="AQ21" s="0" t="n">
        <f aca="false">AP21+1</f>
        <v>2023</v>
      </c>
      <c r="AR21" s="0" t="n">
        <f aca="false">AQ21+1</f>
        <v>2024</v>
      </c>
      <c r="AS21" s="0" t="n">
        <f aca="false">AR21+1</f>
        <v>2025</v>
      </c>
      <c r="AT21" s="0" t="n">
        <f aca="false">AS21+1</f>
        <v>2026</v>
      </c>
      <c r="AU21" s="0" t="n">
        <f aca="false">AT21+1</f>
        <v>2027</v>
      </c>
      <c r="AW21" s="0" t="s">
        <v>99</v>
      </c>
      <c r="AY21" s="0" t="s">
        <v>100</v>
      </c>
    </row>
    <row r="22" customFormat="false" ht="12.8" hidden="true" customHeight="false" outlineLevel="0" collapsed="false">
      <c r="A22" s="26" t="n">
        <f aca="false">'Ten Year Plan'!G16/((1+'Current Financials'!$B$18)^(A$21-'Current Financials'!$B$12))</f>
        <v>0</v>
      </c>
      <c r="B22" s="26" t="n">
        <f aca="false">'Ten Year Plan'!H16/((1+'Current Financials'!$B$18)^(B$21-'Current Financials'!$B$12))</f>
        <v>0</v>
      </c>
      <c r="C22" s="26" t="n">
        <f aca="false">'Ten Year Plan'!I16/((1+'Current Financials'!$B$18)^(C$21-'Current Financials'!$B$12))</f>
        <v>0</v>
      </c>
      <c r="D22" s="26" t="n">
        <f aca="false">'Ten Year Plan'!J16/((1+'Current Financials'!$B$18)^(D$21-'Current Financials'!$B$12))</f>
        <v>0</v>
      </c>
      <c r="E22" s="26" t="n">
        <f aca="false">'Ten Year Plan'!K16/((1+'Current Financials'!$B$18)^(E$21-'Current Financials'!$B$12))</f>
        <v>0</v>
      </c>
      <c r="F22" s="26" t="n">
        <f aca="false">'Ten Year Plan'!L16/((1+'Current Financials'!$B$18)^(F$21-'Current Financials'!$B$12))</f>
        <v>0</v>
      </c>
      <c r="G22" s="26" t="n">
        <f aca="false">'Ten Year Plan'!M16/((1+'Current Financials'!$B$18)^(G$21-'Current Financials'!$B$12))</f>
        <v>0</v>
      </c>
      <c r="H22" s="26" t="n">
        <f aca="false">'Ten Year Plan'!N16/((1+'Current Financials'!$B$18)^(H$21-'Current Financials'!$B$12))</f>
        <v>0</v>
      </c>
      <c r="I22" s="26" t="n">
        <f aca="false">'Ten Year Plan'!O16/((1+'Current Financials'!$B$18)^(I$21-'Current Financials'!$B$12))</f>
        <v>0</v>
      </c>
      <c r="J22" s="26" t="n">
        <f aca="false">'Ten Year Plan'!P16/((1+'Current Financials'!$B$18)^(J$21-'Current Financials'!$B$12))</f>
        <v>0</v>
      </c>
      <c r="L22" s="26" t="n">
        <f aca="false">A22*0.9</f>
        <v>0</v>
      </c>
      <c r="M22" s="26" t="n">
        <f aca="false">B22*0.8</f>
        <v>0</v>
      </c>
      <c r="N22" s="26" t="n">
        <f aca="false">C22*0.7</f>
        <v>0</v>
      </c>
      <c r="O22" s="26" t="n">
        <f aca="false">D22*0.6</f>
        <v>0</v>
      </c>
      <c r="P22" s="26" t="n">
        <f aca="false">E22*0.5</f>
        <v>0</v>
      </c>
      <c r="Q22" s="26" t="n">
        <f aca="false">F22*0.4</f>
        <v>0</v>
      </c>
      <c r="R22" s="26" t="n">
        <f aca="false">G22*0.3</f>
        <v>0</v>
      </c>
      <c r="S22" s="26" t="n">
        <f aca="false">H22*0.2</f>
        <v>0</v>
      </c>
      <c r="T22" s="26" t="n">
        <f aca="false">I22*0.1</f>
        <v>0</v>
      </c>
      <c r="U22" s="26" t="n">
        <f aca="false">J22*0</f>
        <v>0</v>
      </c>
      <c r="W22" s="26" t="n">
        <f aca="false">SUM(L22:U22)</f>
        <v>0</v>
      </c>
      <c r="X22" s="26" t="n">
        <f aca="false">SUM(W22:W93)</f>
        <v>1411150</v>
      </c>
      <c r="Y22" s="0" t="n">
        <f aca="false">'Current Financials'!$B$17/X22</f>
        <v>0.383582893384828</v>
      </c>
      <c r="AA22" s="26" t="n">
        <f aca="false">$Y$22*L22</f>
        <v>0</v>
      </c>
      <c r="AB22" s="26" t="n">
        <f aca="false">$Y$22*M22</f>
        <v>0</v>
      </c>
      <c r="AC22" s="26" t="n">
        <f aca="false">$Y$22*N22</f>
        <v>0</v>
      </c>
      <c r="AD22" s="26" t="n">
        <f aca="false">$Y$22*O22</f>
        <v>0</v>
      </c>
      <c r="AE22" s="26" t="n">
        <f aca="false">$Y$22*P22</f>
        <v>0</v>
      </c>
      <c r="AF22" s="26" t="n">
        <f aca="false">$Y$22*Q22</f>
        <v>0</v>
      </c>
      <c r="AG22" s="26" t="n">
        <f aca="false">$Y$22*R22</f>
        <v>0</v>
      </c>
      <c r="AH22" s="26" t="n">
        <f aca="false">$Y$22*S22</f>
        <v>0</v>
      </c>
      <c r="AI22" s="26" t="n">
        <f aca="false">$Y$22*T22</f>
        <v>0</v>
      </c>
      <c r="AJ22" s="26" t="n">
        <f aca="false">$Y$22*U22</f>
        <v>0</v>
      </c>
      <c r="AL22" s="26" t="n">
        <f aca="false">(A22-AA22)/1</f>
        <v>0</v>
      </c>
      <c r="AM22" s="26" t="n">
        <f aca="false">(B22-AB22)/2</f>
        <v>0</v>
      </c>
      <c r="AN22" s="26" t="n">
        <f aca="false">(C22-AC22)/3</f>
        <v>0</v>
      </c>
      <c r="AO22" s="26" t="n">
        <f aca="false">(D22-AD22)/4</f>
        <v>0</v>
      </c>
      <c r="AP22" s="26" t="n">
        <f aca="false">(E22-AE22)/5</f>
        <v>0</v>
      </c>
      <c r="AQ22" s="26" t="n">
        <f aca="false">(F22-AF22)/6</f>
        <v>0</v>
      </c>
      <c r="AR22" s="26" t="n">
        <f aca="false">(G22-AG22)/7</f>
        <v>0</v>
      </c>
      <c r="AS22" s="26" t="n">
        <f aca="false">(H22-AH22)/8</f>
        <v>0</v>
      </c>
      <c r="AT22" s="26" t="n">
        <f aca="false">(I22-AI22)/9</f>
        <v>0</v>
      </c>
      <c r="AU22" s="26" t="n">
        <f aca="false">(J22-AJ22)/10</f>
        <v>0</v>
      </c>
      <c r="AW22" s="26" t="n">
        <f aca="false">SUM(AL22:AU22)</f>
        <v>0</v>
      </c>
      <c r="AY22" s="26" t="n">
        <f aca="false">SUM(AW22:AW93)</f>
        <v>750019.717509473</v>
      </c>
    </row>
    <row r="23" customFormat="false" ht="12.8" hidden="true" customHeight="false" outlineLevel="0" collapsed="false">
      <c r="A23" s="26" t="n">
        <f aca="false">'Ten Year Plan'!G17/((1+'Current Financials'!$B$18)^(A$21-'Current Financials'!$B$12))</f>
        <v>24000</v>
      </c>
      <c r="B23" s="26" t="n">
        <f aca="false">'Ten Year Plan'!H17/((1+'Current Financials'!$B$18)^(B$21-'Current Financials'!$B$12))</f>
        <v>0</v>
      </c>
      <c r="C23" s="26" t="n">
        <f aca="false">'Ten Year Plan'!I17/((1+'Current Financials'!$B$18)^(C$21-'Current Financials'!$B$12))</f>
        <v>0</v>
      </c>
      <c r="D23" s="26" t="n">
        <f aca="false">'Ten Year Plan'!J17/((1+'Current Financials'!$B$18)^(D$21-'Current Financials'!$B$12))</f>
        <v>0</v>
      </c>
      <c r="E23" s="26" t="n">
        <f aca="false">'Ten Year Plan'!K17/((1+'Current Financials'!$B$18)^(E$21-'Current Financials'!$B$12))</f>
        <v>0</v>
      </c>
      <c r="F23" s="26" t="n">
        <f aca="false">'Ten Year Plan'!L17/((1+'Current Financials'!$B$18)^(F$21-'Current Financials'!$B$12))</f>
        <v>0</v>
      </c>
      <c r="G23" s="26" t="n">
        <f aca="false">'Ten Year Plan'!M17/((1+'Current Financials'!$B$18)^(G$21-'Current Financials'!$B$12))</f>
        <v>0</v>
      </c>
      <c r="H23" s="26" t="n">
        <f aca="false">'Ten Year Plan'!N17/((1+'Current Financials'!$B$18)^(H$21-'Current Financials'!$B$12))</f>
        <v>0</v>
      </c>
      <c r="I23" s="26" t="n">
        <f aca="false">'Ten Year Plan'!O17/((1+'Current Financials'!$B$18)^(I$21-'Current Financials'!$B$12))</f>
        <v>0</v>
      </c>
      <c r="J23" s="26" t="n">
        <f aca="false">'Ten Year Plan'!P17/((1+'Current Financials'!$B$18)^(J$21-'Current Financials'!$B$12))</f>
        <v>0</v>
      </c>
      <c r="L23" s="26" t="n">
        <f aca="false">A23*0.9</f>
        <v>21600</v>
      </c>
      <c r="M23" s="26" t="n">
        <f aca="false">B23*0.8</f>
        <v>0</v>
      </c>
      <c r="N23" s="26" t="n">
        <f aca="false">C23*0.7</f>
        <v>0</v>
      </c>
      <c r="O23" s="26" t="n">
        <f aca="false">D23*0.6</f>
        <v>0</v>
      </c>
      <c r="P23" s="26" t="n">
        <f aca="false">E23*0.5</f>
        <v>0</v>
      </c>
      <c r="Q23" s="26" t="n">
        <f aca="false">F23*0.4</f>
        <v>0</v>
      </c>
      <c r="R23" s="26" t="n">
        <f aca="false">G23*0.3</f>
        <v>0</v>
      </c>
      <c r="S23" s="26" t="n">
        <f aca="false">H23*0.2</f>
        <v>0</v>
      </c>
      <c r="T23" s="26" t="n">
        <f aca="false">I23*0.1</f>
        <v>0</v>
      </c>
      <c r="U23" s="26" t="n">
        <f aca="false">J23*0</f>
        <v>0</v>
      </c>
      <c r="W23" s="26" t="n">
        <f aca="false">SUM(L23:U23)</f>
        <v>21600</v>
      </c>
      <c r="AA23" s="26" t="n">
        <f aca="false">$Y$22*L23</f>
        <v>8285.39049711229</v>
      </c>
      <c r="AB23" s="26" t="n">
        <f aca="false">$Y$22*M23</f>
        <v>0</v>
      </c>
      <c r="AC23" s="26" t="n">
        <f aca="false">$Y$22*N23</f>
        <v>0</v>
      </c>
      <c r="AD23" s="26" t="n">
        <f aca="false">$Y$22*O23</f>
        <v>0</v>
      </c>
      <c r="AE23" s="26" t="n">
        <f aca="false">$Y$22*P23</f>
        <v>0</v>
      </c>
      <c r="AF23" s="26" t="n">
        <f aca="false">$Y$22*Q23</f>
        <v>0</v>
      </c>
      <c r="AG23" s="26" t="n">
        <f aca="false">$Y$22*R23</f>
        <v>0</v>
      </c>
      <c r="AH23" s="26" t="n">
        <f aca="false">$Y$22*S23</f>
        <v>0</v>
      </c>
      <c r="AI23" s="26" t="n">
        <f aca="false">$Y$22*T23</f>
        <v>0</v>
      </c>
      <c r="AJ23" s="26" t="n">
        <f aca="false">$Y$22*U23</f>
        <v>0</v>
      </c>
      <c r="AL23" s="26" t="n">
        <f aca="false">(A23-AA23)/1</f>
        <v>15714.6095028877</v>
      </c>
      <c r="AM23" s="26" t="n">
        <f aca="false">(B23-AB23)/2</f>
        <v>0</v>
      </c>
      <c r="AN23" s="26" t="n">
        <f aca="false">(C23-AC23)/3</f>
        <v>0</v>
      </c>
      <c r="AO23" s="26" t="n">
        <f aca="false">(D23-AD23)/4</f>
        <v>0</v>
      </c>
      <c r="AP23" s="26" t="n">
        <f aca="false">(E23-AE23)/5</f>
        <v>0</v>
      </c>
      <c r="AQ23" s="26" t="n">
        <f aca="false">(F23-AF23)/6</f>
        <v>0</v>
      </c>
      <c r="AR23" s="26" t="n">
        <f aca="false">(G23-AG23)/7</f>
        <v>0</v>
      </c>
      <c r="AS23" s="26" t="n">
        <f aca="false">(H23-AH23)/8</f>
        <v>0</v>
      </c>
      <c r="AT23" s="26" t="n">
        <f aca="false">(I23-AI23)/9</f>
        <v>0</v>
      </c>
      <c r="AU23" s="26" t="n">
        <f aca="false">(J23-AJ23)/10</f>
        <v>0</v>
      </c>
      <c r="AW23" s="26" t="n">
        <f aca="false">SUM(AL23:AU23)</f>
        <v>15714.6095028877</v>
      </c>
    </row>
    <row r="24" customFormat="false" ht="12.8" hidden="true" customHeight="false" outlineLevel="0" collapsed="false">
      <c r="A24" s="26" t="n">
        <f aca="false">'Ten Year Plan'!G18/((1+'Current Financials'!$B$18)^(A$21-'Current Financials'!$B$12))</f>
        <v>0</v>
      </c>
      <c r="B24" s="26" t="n">
        <f aca="false">'Ten Year Plan'!H18/((1+'Current Financials'!$B$18)^(B$21-'Current Financials'!$B$12))</f>
        <v>15000</v>
      </c>
      <c r="C24" s="26" t="n">
        <f aca="false">'Ten Year Plan'!I18/((1+'Current Financials'!$B$18)^(C$21-'Current Financials'!$B$12))</f>
        <v>0</v>
      </c>
      <c r="D24" s="26" t="n">
        <f aca="false">'Ten Year Plan'!J18/((1+'Current Financials'!$B$18)^(D$21-'Current Financials'!$B$12))</f>
        <v>0</v>
      </c>
      <c r="E24" s="26" t="n">
        <f aca="false">'Ten Year Plan'!K18/((1+'Current Financials'!$B$18)^(E$21-'Current Financials'!$B$12))</f>
        <v>0</v>
      </c>
      <c r="F24" s="26" t="n">
        <f aca="false">'Ten Year Plan'!L18/((1+'Current Financials'!$B$18)^(F$21-'Current Financials'!$B$12))</f>
        <v>0</v>
      </c>
      <c r="G24" s="26" t="n">
        <f aca="false">'Ten Year Plan'!M18/((1+'Current Financials'!$B$18)^(G$21-'Current Financials'!$B$12))</f>
        <v>0</v>
      </c>
      <c r="H24" s="26" t="n">
        <f aca="false">'Ten Year Plan'!N18/((1+'Current Financials'!$B$18)^(H$21-'Current Financials'!$B$12))</f>
        <v>0</v>
      </c>
      <c r="I24" s="26" t="n">
        <f aca="false">'Ten Year Plan'!O18/((1+'Current Financials'!$B$18)^(I$21-'Current Financials'!$B$12))</f>
        <v>0</v>
      </c>
      <c r="J24" s="26" t="n">
        <f aca="false">'Ten Year Plan'!P18/((1+'Current Financials'!$B$18)^(J$21-'Current Financials'!$B$12))</f>
        <v>0</v>
      </c>
      <c r="L24" s="26" t="n">
        <f aca="false">A24*0.9</f>
        <v>0</v>
      </c>
      <c r="M24" s="26" t="n">
        <f aca="false">B24*0.8</f>
        <v>12000</v>
      </c>
      <c r="N24" s="26" t="n">
        <f aca="false">C24*0.7</f>
        <v>0</v>
      </c>
      <c r="O24" s="26" t="n">
        <f aca="false">D24*0.6</f>
        <v>0</v>
      </c>
      <c r="P24" s="26" t="n">
        <f aca="false">E24*0.5</f>
        <v>0</v>
      </c>
      <c r="Q24" s="26" t="n">
        <f aca="false">F24*0.4</f>
        <v>0</v>
      </c>
      <c r="R24" s="26" t="n">
        <f aca="false">G24*0.3</f>
        <v>0</v>
      </c>
      <c r="S24" s="26" t="n">
        <f aca="false">H24*0.2</f>
        <v>0</v>
      </c>
      <c r="T24" s="26" t="n">
        <f aca="false">I24*0.1</f>
        <v>0</v>
      </c>
      <c r="U24" s="26" t="n">
        <f aca="false">J24*0</f>
        <v>0</v>
      </c>
      <c r="W24" s="26" t="n">
        <f aca="false">SUM(L24:U24)</f>
        <v>12000</v>
      </c>
      <c r="AA24" s="26" t="n">
        <f aca="false">$Y$22*L24</f>
        <v>0</v>
      </c>
      <c r="AB24" s="26" t="n">
        <f aca="false">$Y$22*M24</f>
        <v>4602.99472061794</v>
      </c>
      <c r="AC24" s="26" t="n">
        <f aca="false">$Y$22*N24</f>
        <v>0</v>
      </c>
      <c r="AD24" s="26" t="n">
        <f aca="false">$Y$22*O24</f>
        <v>0</v>
      </c>
      <c r="AE24" s="26" t="n">
        <f aca="false">$Y$22*P24</f>
        <v>0</v>
      </c>
      <c r="AF24" s="26" t="n">
        <f aca="false">$Y$22*Q24</f>
        <v>0</v>
      </c>
      <c r="AG24" s="26" t="n">
        <f aca="false">$Y$22*R24</f>
        <v>0</v>
      </c>
      <c r="AH24" s="26" t="n">
        <f aca="false">$Y$22*S24</f>
        <v>0</v>
      </c>
      <c r="AI24" s="26" t="n">
        <f aca="false">$Y$22*T24</f>
        <v>0</v>
      </c>
      <c r="AJ24" s="26" t="n">
        <f aca="false">$Y$22*U24</f>
        <v>0</v>
      </c>
      <c r="AL24" s="26" t="n">
        <f aca="false">(A24-AA24)/1</f>
        <v>0</v>
      </c>
      <c r="AM24" s="26" t="n">
        <f aca="false">(B24-AB24)/2</f>
        <v>5198.50263969103</v>
      </c>
      <c r="AN24" s="26" t="n">
        <f aca="false">(C24-AC24)/3</f>
        <v>0</v>
      </c>
      <c r="AO24" s="26" t="n">
        <f aca="false">(D24-AD24)/4</f>
        <v>0</v>
      </c>
      <c r="AP24" s="26" t="n">
        <f aca="false">(E24-AE24)/5</f>
        <v>0</v>
      </c>
      <c r="AQ24" s="26" t="n">
        <f aca="false">(F24-AF24)/6</f>
        <v>0</v>
      </c>
      <c r="AR24" s="26" t="n">
        <f aca="false">(G24-AG24)/7</f>
        <v>0</v>
      </c>
      <c r="AS24" s="26" t="n">
        <f aca="false">(H24-AH24)/8</f>
        <v>0</v>
      </c>
      <c r="AT24" s="26" t="n">
        <f aca="false">(I24-AI24)/9</f>
        <v>0</v>
      </c>
      <c r="AU24" s="26" t="n">
        <f aca="false">(J24-AJ24)/10</f>
        <v>0</v>
      </c>
      <c r="AW24" s="26" t="n">
        <f aca="false">SUM(AL24:AU24)</f>
        <v>5198.50263969103</v>
      </c>
    </row>
    <row r="25" customFormat="false" ht="12.8" hidden="true" customHeight="false" outlineLevel="0" collapsed="false">
      <c r="A25" s="26" t="n">
        <f aca="false">'Ten Year Plan'!G19/((1+'Current Financials'!$B$18)^(A$21-'Current Financials'!$B$12))</f>
        <v>0</v>
      </c>
      <c r="B25" s="26" t="n">
        <f aca="false">'Ten Year Plan'!H19/((1+'Current Financials'!$B$18)^(B$21-'Current Financials'!$B$12))</f>
        <v>0</v>
      </c>
      <c r="C25" s="26" t="n">
        <f aca="false">'Ten Year Plan'!I19/((1+'Current Financials'!$B$18)^(C$21-'Current Financials'!$B$12))</f>
        <v>0</v>
      </c>
      <c r="D25" s="26" t="n">
        <f aca="false">'Ten Year Plan'!J19/((1+'Current Financials'!$B$18)^(D$21-'Current Financials'!$B$12))</f>
        <v>0</v>
      </c>
      <c r="E25" s="26" t="n">
        <f aca="false">'Ten Year Plan'!K19/((1+'Current Financials'!$B$18)^(E$21-'Current Financials'!$B$12))</f>
        <v>0</v>
      </c>
      <c r="F25" s="26" t="n">
        <f aca="false">'Ten Year Plan'!L19/((1+'Current Financials'!$B$18)^(F$21-'Current Financials'!$B$12))</f>
        <v>10000</v>
      </c>
      <c r="G25" s="26" t="n">
        <f aca="false">'Ten Year Plan'!M19/((1+'Current Financials'!$B$18)^(G$21-'Current Financials'!$B$12))</f>
        <v>0</v>
      </c>
      <c r="H25" s="26" t="n">
        <f aca="false">'Ten Year Plan'!N19/((1+'Current Financials'!$B$18)^(H$21-'Current Financials'!$B$12))</f>
        <v>0</v>
      </c>
      <c r="I25" s="26" t="n">
        <f aca="false">'Ten Year Plan'!O19/((1+'Current Financials'!$B$18)^(I$21-'Current Financials'!$B$12))</f>
        <v>0</v>
      </c>
      <c r="J25" s="26" t="n">
        <f aca="false">'Ten Year Plan'!P19/((1+'Current Financials'!$B$18)^(J$21-'Current Financials'!$B$12))</f>
        <v>0</v>
      </c>
      <c r="L25" s="26" t="n">
        <f aca="false">A25*0.9</f>
        <v>0</v>
      </c>
      <c r="M25" s="26" t="n">
        <f aca="false">B25*0.8</f>
        <v>0</v>
      </c>
      <c r="N25" s="26" t="n">
        <f aca="false">C25*0.7</f>
        <v>0</v>
      </c>
      <c r="O25" s="26" t="n">
        <f aca="false">D25*0.6</f>
        <v>0</v>
      </c>
      <c r="P25" s="26" t="n">
        <f aca="false">E25*0.5</f>
        <v>0</v>
      </c>
      <c r="Q25" s="26" t="n">
        <f aca="false">F25*0.4</f>
        <v>4000</v>
      </c>
      <c r="R25" s="26" t="n">
        <f aca="false">G25*0.3</f>
        <v>0</v>
      </c>
      <c r="S25" s="26" t="n">
        <f aca="false">H25*0.2</f>
        <v>0</v>
      </c>
      <c r="T25" s="26" t="n">
        <f aca="false">I25*0.1</f>
        <v>0</v>
      </c>
      <c r="U25" s="26" t="n">
        <f aca="false">J25*0</f>
        <v>0</v>
      </c>
      <c r="W25" s="26" t="n">
        <f aca="false">SUM(L25:U25)</f>
        <v>4000</v>
      </c>
      <c r="AA25" s="26" t="n">
        <f aca="false">$Y$22*L25</f>
        <v>0</v>
      </c>
      <c r="AB25" s="26" t="n">
        <f aca="false">$Y$22*M25</f>
        <v>0</v>
      </c>
      <c r="AC25" s="26" t="n">
        <f aca="false">$Y$22*N25</f>
        <v>0</v>
      </c>
      <c r="AD25" s="26" t="n">
        <f aca="false">$Y$22*O25</f>
        <v>0</v>
      </c>
      <c r="AE25" s="26" t="n">
        <f aca="false">$Y$22*P25</f>
        <v>0</v>
      </c>
      <c r="AF25" s="26" t="n">
        <f aca="false">$Y$22*Q25</f>
        <v>1534.33157353931</v>
      </c>
      <c r="AG25" s="26" t="n">
        <f aca="false">$Y$22*R25</f>
        <v>0</v>
      </c>
      <c r="AH25" s="26" t="n">
        <f aca="false">$Y$22*S25</f>
        <v>0</v>
      </c>
      <c r="AI25" s="26" t="n">
        <f aca="false">$Y$22*T25</f>
        <v>0</v>
      </c>
      <c r="AJ25" s="26" t="n">
        <f aca="false">$Y$22*U25</f>
        <v>0</v>
      </c>
      <c r="AL25" s="26" t="n">
        <f aca="false">(A25-AA25)/1</f>
        <v>0</v>
      </c>
      <c r="AM25" s="26" t="n">
        <f aca="false">(B25-AB25)/2</f>
        <v>0</v>
      </c>
      <c r="AN25" s="26" t="n">
        <f aca="false">(C25-AC25)/3</f>
        <v>0</v>
      </c>
      <c r="AO25" s="26" t="n">
        <f aca="false">(D25-AD25)/4</f>
        <v>0</v>
      </c>
      <c r="AP25" s="26" t="n">
        <f aca="false">(E25-AE25)/5</f>
        <v>0</v>
      </c>
      <c r="AQ25" s="26" t="n">
        <f aca="false">(F25-AF25)/6</f>
        <v>1410.94473774345</v>
      </c>
      <c r="AR25" s="26" t="n">
        <f aca="false">(G25-AG25)/7</f>
        <v>0</v>
      </c>
      <c r="AS25" s="26" t="n">
        <f aca="false">(H25-AH25)/8</f>
        <v>0</v>
      </c>
      <c r="AT25" s="26" t="n">
        <f aca="false">(I25-AI25)/9</f>
        <v>0</v>
      </c>
      <c r="AU25" s="26" t="n">
        <f aca="false">(J25-AJ25)/10</f>
        <v>0</v>
      </c>
      <c r="AW25" s="26" t="n">
        <f aca="false">SUM(AL25:AU25)</f>
        <v>1410.94473774345</v>
      </c>
    </row>
    <row r="26" customFormat="false" ht="12.8" hidden="true" customHeight="false" outlineLevel="0" collapsed="false">
      <c r="A26" s="26" t="n">
        <f aca="false">'Ten Year Plan'!G20/((1+'Current Financials'!$B$18)^(A$21-'Current Financials'!$B$12))</f>
        <v>0</v>
      </c>
      <c r="B26" s="26" t="n">
        <f aca="false">'Ten Year Plan'!H20/((1+'Current Financials'!$B$18)^(B$21-'Current Financials'!$B$12))</f>
        <v>0</v>
      </c>
      <c r="C26" s="26" t="n">
        <f aca="false">'Ten Year Plan'!I20/((1+'Current Financials'!$B$18)^(C$21-'Current Financials'!$B$12))</f>
        <v>0</v>
      </c>
      <c r="D26" s="26" t="n">
        <f aca="false">'Ten Year Plan'!J20/((1+'Current Financials'!$B$18)^(D$21-'Current Financials'!$B$12))</f>
        <v>0</v>
      </c>
      <c r="E26" s="26" t="n">
        <f aca="false">'Ten Year Plan'!K20/((1+'Current Financials'!$B$18)^(E$21-'Current Financials'!$B$12))</f>
        <v>0</v>
      </c>
      <c r="F26" s="26" t="n">
        <f aca="false">'Ten Year Plan'!L20/((1+'Current Financials'!$B$18)^(F$21-'Current Financials'!$B$12))</f>
        <v>0</v>
      </c>
      <c r="G26" s="26" t="n">
        <f aca="false">'Ten Year Plan'!M20/((1+'Current Financials'!$B$18)^(G$21-'Current Financials'!$B$12))</f>
        <v>0</v>
      </c>
      <c r="H26" s="26" t="n">
        <f aca="false">'Ten Year Plan'!N20/((1+'Current Financials'!$B$18)^(H$21-'Current Financials'!$B$12))</f>
        <v>0</v>
      </c>
      <c r="I26" s="26" t="n">
        <f aca="false">'Ten Year Plan'!O20/((1+'Current Financials'!$B$18)^(I$21-'Current Financials'!$B$12))</f>
        <v>0</v>
      </c>
      <c r="J26" s="26" t="n">
        <f aca="false">'Ten Year Plan'!P20/((1+'Current Financials'!$B$18)^(J$21-'Current Financials'!$B$12))</f>
        <v>0</v>
      </c>
      <c r="L26" s="26" t="n">
        <f aca="false">A26*0.9</f>
        <v>0</v>
      </c>
      <c r="M26" s="26" t="n">
        <f aca="false">B26*0.8</f>
        <v>0</v>
      </c>
      <c r="N26" s="26" t="n">
        <f aca="false">C26*0.7</f>
        <v>0</v>
      </c>
      <c r="O26" s="26" t="n">
        <f aca="false">D26*0.6</f>
        <v>0</v>
      </c>
      <c r="P26" s="26" t="n">
        <f aca="false">E26*0.5</f>
        <v>0</v>
      </c>
      <c r="Q26" s="26" t="n">
        <f aca="false">F26*0.4</f>
        <v>0</v>
      </c>
      <c r="R26" s="26" t="n">
        <f aca="false">G26*0.3</f>
        <v>0</v>
      </c>
      <c r="S26" s="26" t="n">
        <f aca="false">H26*0.2</f>
        <v>0</v>
      </c>
      <c r="T26" s="26" t="n">
        <f aca="false">I26*0.1</f>
        <v>0</v>
      </c>
      <c r="U26" s="26" t="n">
        <f aca="false">J26*0</f>
        <v>0</v>
      </c>
      <c r="W26" s="26" t="n">
        <f aca="false">SUM(L26:U26)</f>
        <v>0</v>
      </c>
      <c r="AA26" s="26" t="n">
        <f aca="false">$Y$22*L26</f>
        <v>0</v>
      </c>
      <c r="AB26" s="26" t="n">
        <f aca="false">$Y$22*M26</f>
        <v>0</v>
      </c>
      <c r="AC26" s="26" t="n">
        <f aca="false">$Y$22*N26</f>
        <v>0</v>
      </c>
      <c r="AD26" s="26" t="n">
        <f aca="false">$Y$22*O26</f>
        <v>0</v>
      </c>
      <c r="AE26" s="26" t="n">
        <f aca="false">$Y$22*P26</f>
        <v>0</v>
      </c>
      <c r="AF26" s="26" t="n">
        <f aca="false">$Y$22*Q26</f>
        <v>0</v>
      </c>
      <c r="AG26" s="26" t="n">
        <f aca="false">$Y$22*R26</f>
        <v>0</v>
      </c>
      <c r="AH26" s="26" t="n">
        <f aca="false">$Y$22*S26</f>
        <v>0</v>
      </c>
      <c r="AI26" s="26" t="n">
        <f aca="false">$Y$22*T26</f>
        <v>0</v>
      </c>
      <c r="AJ26" s="26" t="n">
        <f aca="false">$Y$22*U26</f>
        <v>0</v>
      </c>
      <c r="AL26" s="26" t="n">
        <f aca="false">(A26-AA26)/1</f>
        <v>0</v>
      </c>
      <c r="AM26" s="26" t="n">
        <f aca="false">(B26-AB26)/2</f>
        <v>0</v>
      </c>
      <c r="AN26" s="26" t="n">
        <f aca="false">(C26-AC26)/3</f>
        <v>0</v>
      </c>
      <c r="AO26" s="26" t="n">
        <f aca="false">(D26-AD26)/4</f>
        <v>0</v>
      </c>
      <c r="AP26" s="26" t="n">
        <f aca="false">(E26-AE26)/5</f>
        <v>0</v>
      </c>
      <c r="AQ26" s="26" t="n">
        <f aca="false">(F26-AF26)/6</f>
        <v>0</v>
      </c>
      <c r="AR26" s="26" t="n">
        <f aca="false">(G26-AG26)/7</f>
        <v>0</v>
      </c>
      <c r="AS26" s="26" t="n">
        <f aca="false">(H26-AH26)/8</f>
        <v>0</v>
      </c>
      <c r="AT26" s="26" t="n">
        <f aca="false">(I26-AI26)/9</f>
        <v>0</v>
      </c>
      <c r="AU26" s="26" t="n">
        <f aca="false">(J26-AJ26)/10</f>
        <v>0</v>
      </c>
      <c r="AW26" s="26" t="n">
        <f aca="false">SUM(AL26:AU26)</f>
        <v>0</v>
      </c>
    </row>
    <row r="27" customFormat="false" ht="12.8" hidden="true" customHeight="false" outlineLevel="0" collapsed="false">
      <c r="A27" s="26" t="n">
        <f aca="false">'Ten Year Plan'!G21/((1+'Current Financials'!$B$18)^(A$21-'Current Financials'!$B$12))</f>
        <v>0</v>
      </c>
      <c r="B27" s="26" t="n">
        <f aca="false">'Ten Year Plan'!H21/((1+'Current Financials'!$B$18)^(B$21-'Current Financials'!$B$12))</f>
        <v>0</v>
      </c>
      <c r="C27" s="26" t="n">
        <f aca="false">'Ten Year Plan'!I21/((1+'Current Financials'!$B$18)^(C$21-'Current Financials'!$B$12))</f>
        <v>0</v>
      </c>
      <c r="D27" s="26" t="n">
        <f aca="false">'Ten Year Plan'!J21/((1+'Current Financials'!$B$18)^(D$21-'Current Financials'!$B$12))</f>
        <v>0</v>
      </c>
      <c r="E27" s="26" t="n">
        <f aca="false">'Ten Year Plan'!K21/((1+'Current Financials'!$B$18)^(E$21-'Current Financials'!$B$12))</f>
        <v>0</v>
      </c>
      <c r="F27" s="26" t="n">
        <f aca="false">'Ten Year Plan'!L21/((1+'Current Financials'!$B$18)^(F$21-'Current Financials'!$B$12))</f>
        <v>0</v>
      </c>
      <c r="G27" s="26" t="n">
        <f aca="false">'Ten Year Plan'!M21/((1+'Current Financials'!$B$18)^(G$21-'Current Financials'!$B$12))</f>
        <v>0</v>
      </c>
      <c r="H27" s="26" t="n">
        <f aca="false">'Ten Year Plan'!N21/((1+'Current Financials'!$B$18)^(H$21-'Current Financials'!$B$12))</f>
        <v>0</v>
      </c>
      <c r="I27" s="26" t="n">
        <f aca="false">'Ten Year Plan'!O21/((1+'Current Financials'!$B$18)^(I$21-'Current Financials'!$B$12))</f>
        <v>0</v>
      </c>
      <c r="J27" s="26" t="n">
        <f aca="false">'Ten Year Plan'!P21/((1+'Current Financials'!$B$18)^(J$21-'Current Financials'!$B$12))</f>
        <v>0</v>
      </c>
      <c r="L27" s="26" t="n">
        <f aca="false">A27*0.9</f>
        <v>0</v>
      </c>
      <c r="M27" s="26" t="n">
        <f aca="false">B27*0.8</f>
        <v>0</v>
      </c>
      <c r="N27" s="26" t="n">
        <f aca="false">C27*0.7</f>
        <v>0</v>
      </c>
      <c r="O27" s="26" t="n">
        <f aca="false">D27*0.6</f>
        <v>0</v>
      </c>
      <c r="P27" s="26" t="n">
        <f aca="false">E27*0.5</f>
        <v>0</v>
      </c>
      <c r="Q27" s="26" t="n">
        <f aca="false">F27*0.4</f>
        <v>0</v>
      </c>
      <c r="R27" s="26" t="n">
        <f aca="false">G27*0.3</f>
        <v>0</v>
      </c>
      <c r="S27" s="26" t="n">
        <f aca="false">H27*0.2</f>
        <v>0</v>
      </c>
      <c r="T27" s="26" t="n">
        <f aca="false">I27*0.1</f>
        <v>0</v>
      </c>
      <c r="U27" s="26" t="n">
        <f aca="false">J27*0</f>
        <v>0</v>
      </c>
      <c r="W27" s="26" t="n">
        <f aca="false">SUM(L27:U27)</f>
        <v>0</v>
      </c>
      <c r="AA27" s="26" t="n">
        <f aca="false">$Y$22*L27</f>
        <v>0</v>
      </c>
      <c r="AB27" s="26" t="n">
        <f aca="false">$Y$22*M27</f>
        <v>0</v>
      </c>
      <c r="AC27" s="26" t="n">
        <f aca="false">$Y$22*N27</f>
        <v>0</v>
      </c>
      <c r="AD27" s="26" t="n">
        <f aca="false">$Y$22*O27</f>
        <v>0</v>
      </c>
      <c r="AE27" s="26" t="n">
        <f aca="false">$Y$22*P27</f>
        <v>0</v>
      </c>
      <c r="AF27" s="26" t="n">
        <f aca="false">$Y$22*Q27</f>
        <v>0</v>
      </c>
      <c r="AG27" s="26" t="n">
        <f aca="false">$Y$22*R27</f>
        <v>0</v>
      </c>
      <c r="AH27" s="26" t="n">
        <f aca="false">$Y$22*S27</f>
        <v>0</v>
      </c>
      <c r="AI27" s="26" t="n">
        <f aca="false">$Y$22*T27</f>
        <v>0</v>
      </c>
      <c r="AJ27" s="26" t="n">
        <f aca="false">$Y$22*U27</f>
        <v>0</v>
      </c>
      <c r="AL27" s="26" t="n">
        <f aca="false">(A27-AA27)/1</f>
        <v>0</v>
      </c>
      <c r="AM27" s="26" t="n">
        <f aca="false">(B27-AB27)/2</f>
        <v>0</v>
      </c>
      <c r="AN27" s="26" t="n">
        <f aca="false">(C27-AC27)/3</f>
        <v>0</v>
      </c>
      <c r="AO27" s="26" t="n">
        <f aca="false">(D27-AD27)/4</f>
        <v>0</v>
      </c>
      <c r="AP27" s="26" t="n">
        <f aca="false">(E27-AE27)/5</f>
        <v>0</v>
      </c>
      <c r="AQ27" s="26" t="n">
        <f aca="false">(F27-AF27)/6</f>
        <v>0</v>
      </c>
      <c r="AR27" s="26" t="n">
        <f aca="false">(G27-AG27)/7</f>
        <v>0</v>
      </c>
      <c r="AS27" s="26" t="n">
        <f aca="false">(H27-AH27)/8</f>
        <v>0</v>
      </c>
      <c r="AT27" s="26" t="n">
        <f aca="false">(I27-AI27)/9</f>
        <v>0</v>
      </c>
      <c r="AU27" s="26" t="n">
        <f aca="false">(J27-AJ27)/10</f>
        <v>0</v>
      </c>
      <c r="AW27" s="26" t="n">
        <f aca="false">SUM(AL27:AU27)</f>
        <v>0</v>
      </c>
    </row>
    <row r="28" customFormat="false" ht="12.8" hidden="true" customHeight="false" outlineLevel="0" collapsed="false">
      <c r="A28" s="26" t="n">
        <f aca="false">'Ten Year Plan'!G22/((1+'Current Financials'!$B$18)^(A$21-'Current Financials'!$B$12))</f>
        <v>0</v>
      </c>
      <c r="B28" s="26" t="n">
        <f aca="false">'Ten Year Plan'!H22/((1+'Current Financials'!$B$18)^(B$21-'Current Financials'!$B$12))</f>
        <v>0</v>
      </c>
      <c r="C28" s="26" t="n">
        <f aca="false">'Ten Year Plan'!I22/((1+'Current Financials'!$B$18)^(C$21-'Current Financials'!$B$12))</f>
        <v>0</v>
      </c>
      <c r="D28" s="26" t="n">
        <f aca="false">'Ten Year Plan'!J22/((1+'Current Financials'!$B$18)^(D$21-'Current Financials'!$B$12))</f>
        <v>0</v>
      </c>
      <c r="E28" s="26" t="n">
        <f aca="false">'Ten Year Plan'!K22/((1+'Current Financials'!$B$18)^(E$21-'Current Financials'!$B$12))</f>
        <v>0</v>
      </c>
      <c r="F28" s="26" t="n">
        <f aca="false">'Ten Year Plan'!L22/((1+'Current Financials'!$B$18)^(F$21-'Current Financials'!$B$12))</f>
        <v>0</v>
      </c>
      <c r="G28" s="26" t="n">
        <f aca="false">'Ten Year Plan'!M22/((1+'Current Financials'!$B$18)^(G$21-'Current Financials'!$B$12))</f>
        <v>0</v>
      </c>
      <c r="H28" s="26" t="n">
        <f aca="false">'Ten Year Plan'!N22/((1+'Current Financials'!$B$18)^(H$21-'Current Financials'!$B$12))</f>
        <v>0</v>
      </c>
      <c r="I28" s="26" t="n">
        <f aca="false">'Ten Year Plan'!O22/((1+'Current Financials'!$B$18)^(I$21-'Current Financials'!$B$12))</f>
        <v>0</v>
      </c>
      <c r="J28" s="26" t="n">
        <f aca="false">'Ten Year Plan'!P22/((1+'Current Financials'!$B$18)^(J$21-'Current Financials'!$B$12))</f>
        <v>0</v>
      </c>
      <c r="L28" s="26" t="n">
        <f aca="false">A28*0.9</f>
        <v>0</v>
      </c>
      <c r="M28" s="26" t="n">
        <f aca="false">B28*0.8</f>
        <v>0</v>
      </c>
      <c r="N28" s="26" t="n">
        <f aca="false">C28*0.7</f>
        <v>0</v>
      </c>
      <c r="O28" s="26" t="n">
        <f aca="false">D28*0.6</f>
        <v>0</v>
      </c>
      <c r="P28" s="26" t="n">
        <f aca="false">E28*0.5</f>
        <v>0</v>
      </c>
      <c r="Q28" s="26" t="n">
        <f aca="false">F28*0.4</f>
        <v>0</v>
      </c>
      <c r="R28" s="26" t="n">
        <f aca="false">G28*0.3</f>
        <v>0</v>
      </c>
      <c r="S28" s="26" t="n">
        <f aca="false">H28*0.2</f>
        <v>0</v>
      </c>
      <c r="T28" s="26" t="n">
        <f aca="false">I28*0.1</f>
        <v>0</v>
      </c>
      <c r="U28" s="26" t="n">
        <f aca="false">J28*0</f>
        <v>0</v>
      </c>
      <c r="W28" s="26" t="n">
        <f aca="false">SUM(L28:U28)</f>
        <v>0</v>
      </c>
      <c r="AA28" s="26" t="n">
        <f aca="false">$Y$22*L28</f>
        <v>0</v>
      </c>
      <c r="AB28" s="26" t="n">
        <f aca="false">$Y$22*M28</f>
        <v>0</v>
      </c>
      <c r="AC28" s="26" t="n">
        <f aca="false">$Y$22*N28</f>
        <v>0</v>
      </c>
      <c r="AD28" s="26" t="n">
        <f aca="false">$Y$22*O28</f>
        <v>0</v>
      </c>
      <c r="AE28" s="26" t="n">
        <f aca="false">$Y$22*P28</f>
        <v>0</v>
      </c>
      <c r="AF28" s="26" t="n">
        <f aca="false">$Y$22*Q28</f>
        <v>0</v>
      </c>
      <c r="AG28" s="26" t="n">
        <f aca="false">$Y$22*R28</f>
        <v>0</v>
      </c>
      <c r="AH28" s="26" t="n">
        <f aca="false">$Y$22*S28</f>
        <v>0</v>
      </c>
      <c r="AI28" s="26" t="n">
        <f aca="false">$Y$22*T28</f>
        <v>0</v>
      </c>
      <c r="AJ28" s="26" t="n">
        <f aca="false">$Y$22*U28</f>
        <v>0</v>
      </c>
      <c r="AL28" s="26" t="n">
        <f aca="false">(A28-AA28)/1</f>
        <v>0</v>
      </c>
      <c r="AM28" s="26" t="n">
        <f aca="false">(B28-AB28)/2</f>
        <v>0</v>
      </c>
      <c r="AN28" s="26" t="n">
        <f aca="false">(C28-AC28)/3</f>
        <v>0</v>
      </c>
      <c r="AO28" s="26" t="n">
        <f aca="false">(D28-AD28)/4</f>
        <v>0</v>
      </c>
      <c r="AP28" s="26" t="n">
        <f aca="false">(E28-AE28)/5</f>
        <v>0</v>
      </c>
      <c r="AQ28" s="26" t="n">
        <f aca="false">(F28-AF28)/6</f>
        <v>0</v>
      </c>
      <c r="AR28" s="26" t="n">
        <f aca="false">(G28-AG28)/7</f>
        <v>0</v>
      </c>
      <c r="AS28" s="26" t="n">
        <f aca="false">(H28-AH28)/8</f>
        <v>0</v>
      </c>
      <c r="AT28" s="26" t="n">
        <f aca="false">(I28-AI28)/9</f>
        <v>0</v>
      </c>
      <c r="AU28" s="26" t="n">
        <f aca="false">(J28-AJ28)/10</f>
        <v>0</v>
      </c>
      <c r="AW28" s="26" t="n">
        <f aca="false">SUM(AL28:AU28)</f>
        <v>0</v>
      </c>
    </row>
    <row r="29" customFormat="false" ht="12.8" hidden="true" customHeight="false" outlineLevel="0" collapsed="false">
      <c r="A29" s="26" t="n">
        <f aca="false">'Ten Year Plan'!G23/((1+'Current Financials'!$B$18)^(A$21-'Current Financials'!$B$12))</f>
        <v>0</v>
      </c>
      <c r="B29" s="26" t="n">
        <f aca="false">'Ten Year Plan'!H23/((1+'Current Financials'!$B$18)^(B$21-'Current Financials'!$B$12))</f>
        <v>0</v>
      </c>
      <c r="C29" s="26" t="n">
        <f aca="false">'Ten Year Plan'!I23/((1+'Current Financials'!$B$18)^(C$21-'Current Financials'!$B$12))</f>
        <v>0</v>
      </c>
      <c r="D29" s="26" t="n">
        <f aca="false">'Ten Year Plan'!J23/((1+'Current Financials'!$B$18)^(D$21-'Current Financials'!$B$12))</f>
        <v>0</v>
      </c>
      <c r="E29" s="26" t="n">
        <f aca="false">'Ten Year Plan'!K23/((1+'Current Financials'!$B$18)^(E$21-'Current Financials'!$B$12))</f>
        <v>0</v>
      </c>
      <c r="F29" s="26" t="n">
        <f aca="false">'Ten Year Plan'!L23/((1+'Current Financials'!$B$18)^(F$21-'Current Financials'!$B$12))</f>
        <v>0</v>
      </c>
      <c r="G29" s="26" t="n">
        <f aca="false">'Ten Year Plan'!M23/((1+'Current Financials'!$B$18)^(G$21-'Current Financials'!$B$12))</f>
        <v>0</v>
      </c>
      <c r="H29" s="26" t="n">
        <f aca="false">'Ten Year Plan'!N23/((1+'Current Financials'!$B$18)^(H$21-'Current Financials'!$B$12))</f>
        <v>82000</v>
      </c>
      <c r="I29" s="26" t="n">
        <f aca="false">'Ten Year Plan'!O23/((1+'Current Financials'!$B$18)^(I$21-'Current Financials'!$B$12))</f>
        <v>0</v>
      </c>
      <c r="J29" s="26" t="n">
        <f aca="false">'Ten Year Plan'!P23/((1+'Current Financials'!$B$18)^(J$21-'Current Financials'!$B$12))</f>
        <v>0</v>
      </c>
      <c r="L29" s="26" t="n">
        <f aca="false">A29*0.9</f>
        <v>0</v>
      </c>
      <c r="M29" s="26" t="n">
        <f aca="false">B29*0.8</f>
        <v>0</v>
      </c>
      <c r="N29" s="26" t="n">
        <f aca="false">C29*0.7</f>
        <v>0</v>
      </c>
      <c r="O29" s="26" t="n">
        <f aca="false">D29*0.6</f>
        <v>0</v>
      </c>
      <c r="P29" s="26" t="n">
        <f aca="false">E29*0.5</f>
        <v>0</v>
      </c>
      <c r="Q29" s="26" t="n">
        <f aca="false">F29*0.4</f>
        <v>0</v>
      </c>
      <c r="R29" s="26" t="n">
        <f aca="false">G29*0.3</f>
        <v>0</v>
      </c>
      <c r="S29" s="26" t="n">
        <f aca="false">H29*0.2</f>
        <v>16400</v>
      </c>
      <c r="T29" s="26" t="n">
        <f aca="false">I29*0.1</f>
        <v>0</v>
      </c>
      <c r="U29" s="26" t="n">
        <f aca="false">J29*0</f>
        <v>0</v>
      </c>
      <c r="W29" s="26" t="n">
        <f aca="false">SUM(L29:U29)</f>
        <v>16400</v>
      </c>
      <c r="AA29" s="26" t="n">
        <f aca="false">$Y$22*L29</f>
        <v>0</v>
      </c>
      <c r="AB29" s="26" t="n">
        <f aca="false">$Y$22*M29</f>
        <v>0</v>
      </c>
      <c r="AC29" s="26" t="n">
        <f aca="false">$Y$22*N29</f>
        <v>0</v>
      </c>
      <c r="AD29" s="26" t="n">
        <f aca="false">$Y$22*O29</f>
        <v>0</v>
      </c>
      <c r="AE29" s="26" t="n">
        <f aca="false">$Y$22*P29</f>
        <v>0</v>
      </c>
      <c r="AF29" s="26" t="n">
        <f aca="false">$Y$22*Q29</f>
        <v>0</v>
      </c>
      <c r="AG29" s="26" t="n">
        <f aca="false">$Y$22*R29</f>
        <v>0</v>
      </c>
      <c r="AH29" s="26" t="n">
        <f aca="false">$Y$22*S29</f>
        <v>6290.75945151118</v>
      </c>
      <c r="AI29" s="26" t="n">
        <f aca="false">$Y$22*T29</f>
        <v>0</v>
      </c>
      <c r="AJ29" s="26" t="n">
        <f aca="false">$Y$22*U29</f>
        <v>0</v>
      </c>
      <c r="AL29" s="26" t="n">
        <f aca="false">(A29-AA29)/1</f>
        <v>0</v>
      </c>
      <c r="AM29" s="26" t="n">
        <f aca="false">(B29-AB29)/2</f>
        <v>0</v>
      </c>
      <c r="AN29" s="26" t="n">
        <f aca="false">(C29-AC29)/3</f>
        <v>0</v>
      </c>
      <c r="AO29" s="26" t="n">
        <f aca="false">(D29-AD29)/4</f>
        <v>0</v>
      </c>
      <c r="AP29" s="26" t="n">
        <f aca="false">(E29-AE29)/5</f>
        <v>0</v>
      </c>
      <c r="AQ29" s="26" t="n">
        <f aca="false">(F29-AF29)/6</f>
        <v>0</v>
      </c>
      <c r="AR29" s="26" t="n">
        <f aca="false">(G29-AG29)/7</f>
        <v>0</v>
      </c>
      <c r="AS29" s="26" t="n">
        <f aca="false">(H29-AH29)/8</f>
        <v>9463.6550685611</v>
      </c>
      <c r="AT29" s="26" t="n">
        <f aca="false">(I29-AI29)/9</f>
        <v>0</v>
      </c>
      <c r="AU29" s="26" t="n">
        <f aca="false">(J29-AJ29)/10</f>
        <v>0</v>
      </c>
      <c r="AW29" s="26" t="n">
        <f aca="false">SUM(AL29:AU29)</f>
        <v>9463.6550685611</v>
      </c>
    </row>
    <row r="30" customFormat="false" ht="12.8" hidden="true" customHeight="false" outlineLevel="0" collapsed="false">
      <c r="A30" s="26" t="n">
        <f aca="false">'Ten Year Plan'!G24/((1+'Current Financials'!$B$18)^(A$21-'Current Financials'!$B$12))</f>
        <v>0</v>
      </c>
      <c r="B30" s="26" t="n">
        <f aca="false">'Ten Year Plan'!H24/((1+'Current Financials'!$B$18)^(B$21-'Current Financials'!$B$12))</f>
        <v>0</v>
      </c>
      <c r="C30" s="26" t="n">
        <f aca="false">'Ten Year Plan'!I24/((1+'Current Financials'!$B$18)^(C$21-'Current Financials'!$B$12))</f>
        <v>0</v>
      </c>
      <c r="D30" s="26" t="n">
        <f aca="false">'Ten Year Plan'!J24/((1+'Current Financials'!$B$18)^(D$21-'Current Financials'!$B$12))</f>
        <v>0</v>
      </c>
      <c r="E30" s="26" t="n">
        <f aca="false">'Ten Year Plan'!K24/((1+'Current Financials'!$B$18)^(E$21-'Current Financials'!$B$12))</f>
        <v>0</v>
      </c>
      <c r="F30" s="26" t="n">
        <f aca="false">'Ten Year Plan'!L24/((1+'Current Financials'!$B$18)^(F$21-'Current Financials'!$B$12))</f>
        <v>0</v>
      </c>
      <c r="G30" s="26" t="n">
        <f aca="false">'Ten Year Plan'!M24/((1+'Current Financials'!$B$18)^(G$21-'Current Financials'!$B$12))</f>
        <v>0</v>
      </c>
      <c r="H30" s="26" t="n">
        <f aca="false">'Ten Year Plan'!N24/((1+'Current Financials'!$B$18)^(H$21-'Current Financials'!$B$12))</f>
        <v>0</v>
      </c>
      <c r="I30" s="26" t="n">
        <f aca="false">'Ten Year Plan'!O24/((1+'Current Financials'!$B$18)^(I$21-'Current Financials'!$B$12))</f>
        <v>0</v>
      </c>
      <c r="J30" s="26" t="n">
        <f aca="false">'Ten Year Plan'!P24/((1+'Current Financials'!$B$18)^(J$21-'Current Financials'!$B$12))</f>
        <v>0</v>
      </c>
      <c r="L30" s="26" t="n">
        <f aca="false">A30*0.9</f>
        <v>0</v>
      </c>
      <c r="M30" s="26" t="n">
        <f aca="false">B30*0.8</f>
        <v>0</v>
      </c>
      <c r="N30" s="26" t="n">
        <f aca="false">C30*0.7</f>
        <v>0</v>
      </c>
      <c r="O30" s="26" t="n">
        <f aca="false">D30*0.6</f>
        <v>0</v>
      </c>
      <c r="P30" s="26" t="n">
        <f aca="false">E30*0.5</f>
        <v>0</v>
      </c>
      <c r="Q30" s="26" t="n">
        <f aca="false">F30*0.4</f>
        <v>0</v>
      </c>
      <c r="R30" s="26" t="n">
        <f aca="false">G30*0.3</f>
        <v>0</v>
      </c>
      <c r="S30" s="26" t="n">
        <f aca="false">H30*0.2</f>
        <v>0</v>
      </c>
      <c r="T30" s="26" t="n">
        <f aca="false">I30*0.1</f>
        <v>0</v>
      </c>
      <c r="U30" s="26" t="n">
        <f aca="false">J30*0</f>
        <v>0</v>
      </c>
      <c r="W30" s="26" t="n">
        <f aca="false">SUM(L30:U30)</f>
        <v>0</v>
      </c>
      <c r="AA30" s="26" t="n">
        <f aca="false">$Y$22*L30</f>
        <v>0</v>
      </c>
      <c r="AB30" s="26" t="n">
        <f aca="false">$Y$22*M30</f>
        <v>0</v>
      </c>
      <c r="AC30" s="26" t="n">
        <f aca="false">$Y$22*N30</f>
        <v>0</v>
      </c>
      <c r="AD30" s="26" t="n">
        <f aca="false">$Y$22*O30</f>
        <v>0</v>
      </c>
      <c r="AE30" s="26" t="n">
        <f aca="false">$Y$22*P30</f>
        <v>0</v>
      </c>
      <c r="AF30" s="26" t="n">
        <f aca="false">$Y$22*Q30</f>
        <v>0</v>
      </c>
      <c r="AG30" s="26" t="n">
        <f aca="false">$Y$22*R30</f>
        <v>0</v>
      </c>
      <c r="AH30" s="26" t="n">
        <f aca="false">$Y$22*S30</f>
        <v>0</v>
      </c>
      <c r="AI30" s="26" t="n">
        <f aca="false">$Y$22*T30</f>
        <v>0</v>
      </c>
      <c r="AJ30" s="26" t="n">
        <f aca="false">$Y$22*U30</f>
        <v>0</v>
      </c>
      <c r="AL30" s="26" t="n">
        <f aca="false">(A30-AA30)/1</f>
        <v>0</v>
      </c>
      <c r="AM30" s="26" t="n">
        <f aca="false">(B30-AB30)/2</f>
        <v>0</v>
      </c>
      <c r="AN30" s="26" t="n">
        <f aca="false">(C30-AC30)/3</f>
        <v>0</v>
      </c>
      <c r="AO30" s="26" t="n">
        <f aca="false">(D30-AD30)/4</f>
        <v>0</v>
      </c>
      <c r="AP30" s="26" t="n">
        <f aca="false">(E30-AE30)/5</f>
        <v>0</v>
      </c>
      <c r="AQ30" s="26" t="n">
        <f aca="false">(F30-AF30)/6</f>
        <v>0</v>
      </c>
      <c r="AR30" s="26" t="n">
        <f aca="false">(G30-AG30)/7</f>
        <v>0</v>
      </c>
      <c r="AS30" s="26" t="n">
        <f aca="false">(H30-AH30)/8</f>
        <v>0</v>
      </c>
      <c r="AT30" s="26" t="n">
        <f aca="false">(I30-AI30)/9</f>
        <v>0</v>
      </c>
      <c r="AU30" s="26" t="n">
        <f aca="false">(J30-AJ30)/10</f>
        <v>0</v>
      </c>
      <c r="AW30" s="26" t="n">
        <f aca="false">SUM(AL30:AU30)</f>
        <v>0</v>
      </c>
    </row>
    <row r="31" customFormat="false" ht="12.8" hidden="true" customHeight="false" outlineLevel="0" collapsed="false">
      <c r="A31" s="26" t="n">
        <f aca="false">'Ten Year Plan'!G25/((1+'Current Financials'!$B$18)^(A$21-'Current Financials'!$B$12))</f>
        <v>0</v>
      </c>
      <c r="B31" s="26" t="n">
        <f aca="false">'Ten Year Plan'!H25/((1+'Current Financials'!$B$18)^(B$21-'Current Financials'!$B$12))</f>
        <v>0</v>
      </c>
      <c r="C31" s="26" t="n">
        <f aca="false">'Ten Year Plan'!I25/((1+'Current Financials'!$B$18)^(C$21-'Current Financials'!$B$12))</f>
        <v>0</v>
      </c>
      <c r="D31" s="26" t="n">
        <f aca="false">'Ten Year Plan'!J25/((1+'Current Financials'!$B$18)^(D$21-'Current Financials'!$B$12))</f>
        <v>0</v>
      </c>
      <c r="E31" s="26" t="n">
        <f aca="false">'Ten Year Plan'!K25/((1+'Current Financials'!$B$18)^(E$21-'Current Financials'!$B$12))</f>
        <v>0</v>
      </c>
      <c r="F31" s="26" t="n">
        <f aca="false">'Ten Year Plan'!L25/((1+'Current Financials'!$B$18)^(F$21-'Current Financials'!$B$12))</f>
        <v>0</v>
      </c>
      <c r="G31" s="26" t="n">
        <f aca="false">'Ten Year Plan'!M25/((1+'Current Financials'!$B$18)^(G$21-'Current Financials'!$B$12))</f>
        <v>0</v>
      </c>
      <c r="H31" s="26" t="n">
        <f aca="false">'Ten Year Plan'!N25/((1+'Current Financials'!$B$18)^(H$21-'Current Financials'!$B$12))</f>
        <v>0</v>
      </c>
      <c r="I31" s="26" t="n">
        <f aca="false">'Ten Year Plan'!O25/((1+'Current Financials'!$B$18)^(I$21-'Current Financials'!$B$12))</f>
        <v>0</v>
      </c>
      <c r="J31" s="26" t="n">
        <f aca="false">'Ten Year Plan'!P25/((1+'Current Financials'!$B$18)^(J$21-'Current Financials'!$B$12))</f>
        <v>0</v>
      </c>
      <c r="L31" s="26" t="n">
        <f aca="false">A31*0.9</f>
        <v>0</v>
      </c>
      <c r="M31" s="26" t="n">
        <f aca="false">B31*0.8</f>
        <v>0</v>
      </c>
      <c r="N31" s="26" t="n">
        <f aca="false">C31*0.7</f>
        <v>0</v>
      </c>
      <c r="O31" s="26" t="n">
        <f aca="false">D31*0.6</f>
        <v>0</v>
      </c>
      <c r="P31" s="26" t="n">
        <f aca="false">E31*0.5</f>
        <v>0</v>
      </c>
      <c r="Q31" s="26" t="n">
        <f aca="false">F31*0.4</f>
        <v>0</v>
      </c>
      <c r="R31" s="26" t="n">
        <f aca="false">G31*0.3</f>
        <v>0</v>
      </c>
      <c r="S31" s="26" t="n">
        <f aca="false">H31*0.2</f>
        <v>0</v>
      </c>
      <c r="T31" s="26" t="n">
        <f aca="false">I31*0.1</f>
        <v>0</v>
      </c>
      <c r="U31" s="26" t="n">
        <f aca="false">J31*0</f>
        <v>0</v>
      </c>
      <c r="W31" s="26" t="n">
        <f aca="false">SUM(L31:U31)</f>
        <v>0</v>
      </c>
      <c r="AA31" s="26" t="n">
        <f aca="false">$Y$22*L31</f>
        <v>0</v>
      </c>
      <c r="AB31" s="26" t="n">
        <f aca="false">$Y$22*M31</f>
        <v>0</v>
      </c>
      <c r="AC31" s="26" t="n">
        <f aca="false">$Y$22*N31</f>
        <v>0</v>
      </c>
      <c r="AD31" s="26" t="n">
        <f aca="false">$Y$22*O31</f>
        <v>0</v>
      </c>
      <c r="AE31" s="26" t="n">
        <f aca="false">$Y$22*P31</f>
        <v>0</v>
      </c>
      <c r="AF31" s="26" t="n">
        <f aca="false">$Y$22*Q31</f>
        <v>0</v>
      </c>
      <c r="AG31" s="26" t="n">
        <f aca="false">$Y$22*R31</f>
        <v>0</v>
      </c>
      <c r="AH31" s="26" t="n">
        <f aca="false">$Y$22*S31</f>
        <v>0</v>
      </c>
      <c r="AI31" s="26" t="n">
        <f aca="false">$Y$22*T31</f>
        <v>0</v>
      </c>
      <c r="AJ31" s="26" t="n">
        <f aca="false">$Y$22*U31</f>
        <v>0</v>
      </c>
      <c r="AL31" s="26" t="n">
        <f aca="false">(A31-AA31)/1</f>
        <v>0</v>
      </c>
      <c r="AM31" s="26" t="n">
        <f aca="false">(B31-AB31)/2</f>
        <v>0</v>
      </c>
      <c r="AN31" s="26" t="n">
        <f aca="false">(C31-AC31)/3</f>
        <v>0</v>
      </c>
      <c r="AO31" s="26" t="n">
        <f aca="false">(D31-AD31)/4</f>
        <v>0</v>
      </c>
      <c r="AP31" s="26" t="n">
        <f aca="false">(E31-AE31)/5</f>
        <v>0</v>
      </c>
      <c r="AQ31" s="26" t="n">
        <f aca="false">(F31-AF31)/6</f>
        <v>0</v>
      </c>
      <c r="AR31" s="26" t="n">
        <f aca="false">(G31-AG31)/7</f>
        <v>0</v>
      </c>
      <c r="AS31" s="26" t="n">
        <f aca="false">(H31-AH31)/8</f>
        <v>0</v>
      </c>
      <c r="AT31" s="26" t="n">
        <f aca="false">(I31-AI31)/9</f>
        <v>0</v>
      </c>
      <c r="AU31" s="26" t="n">
        <f aca="false">(J31-AJ31)/10</f>
        <v>0</v>
      </c>
      <c r="AW31" s="26" t="n">
        <f aca="false">SUM(AL31:AU31)</f>
        <v>0</v>
      </c>
    </row>
    <row r="32" customFormat="false" ht="12.8" hidden="true" customHeight="false" outlineLevel="0" collapsed="false">
      <c r="A32" s="26" t="n">
        <f aca="false">'Ten Year Plan'!G26/((1+'Current Financials'!$B$18)^(A$21-'Current Financials'!$B$12))</f>
        <v>0</v>
      </c>
      <c r="B32" s="26" t="n">
        <f aca="false">'Ten Year Plan'!H26/((1+'Current Financials'!$B$18)^(B$21-'Current Financials'!$B$12))</f>
        <v>0</v>
      </c>
      <c r="C32" s="26" t="n">
        <f aca="false">'Ten Year Plan'!I26/((1+'Current Financials'!$B$18)^(C$21-'Current Financials'!$B$12))</f>
        <v>0</v>
      </c>
      <c r="D32" s="26" t="n">
        <f aca="false">'Ten Year Plan'!J26/((1+'Current Financials'!$B$18)^(D$21-'Current Financials'!$B$12))</f>
        <v>0</v>
      </c>
      <c r="E32" s="26" t="n">
        <f aca="false">'Ten Year Plan'!K26/((1+'Current Financials'!$B$18)^(E$21-'Current Financials'!$B$12))</f>
        <v>0</v>
      </c>
      <c r="F32" s="26" t="n">
        <f aca="false">'Ten Year Plan'!L26/((1+'Current Financials'!$B$18)^(F$21-'Current Financials'!$B$12))</f>
        <v>0</v>
      </c>
      <c r="G32" s="26" t="n">
        <f aca="false">'Ten Year Plan'!M26/((1+'Current Financials'!$B$18)^(G$21-'Current Financials'!$B$12))</f>
        <v>0</v>
      </c>
      <c r="H32" s="26" t="n">
        <f aca="false">'Ten Year Plan'!N26/((1+'Current Financials'!$B$18)^(H$21-'Current Financials'!$B$12))</f>
        <v>0</v>
      </c>
      <c r="I32" s="26" t="n">
        <f aca="false">'Ten Year Plan'!O26/((1+'Current Financials'!$B$18)^(I$21-'Current Financials'!$B$12))</f>
        <v>0</v>
      </c>
      <c r="J32" s="26" t="n">
        <f aca="false">'Ten Year Plan'!P26/((1+'Current Financials'!$B$18)^(J$21-'Current Financials'!$B$12))</f>
        <v>0</v>
      </c>
      <c r="L32" s="26" t="n">
        <f aca="false">A32*0.9</f>
        <v>0</v>
      </c>
      <c r="M32" s="26" t="n">
        <f aca="false">B32*0.8</f>
        <v>0</v>
      </c>
      <c r="N32" s="26" t="n">
        <f aca="false">C32*0.7</f>
        <v>0</v>
      </c>
      <c r="O32" s="26" t="n">
        <f aca="false">D32*0.6</f>
        <v>0</v>
      </c>
      <c r="P32" s="26" t="n">
        <f aca="false">E32*0.5</f>
        <v>0</v>
      </c>
      <c r="Q32" s="26" t="n">
        <f aca="false">F32*0.4</f>
        <v>0</v>
      </c>
      <c r="R32" s="26" t="n">
        <f aca="false">G32*0.3</f>
        <v>0</v>
      </c>
      <c r="S32" s="26" t="n">
        <f aca="false">H32*0.2</f>
        <v>0</v>
      </c>
      <c r="T32" s="26" t="n">
        <f aca="false">I32*0.1</f>
        <v>0</v>
      </c>
      <c r="U32" s="26" t="n">
        <f aca="false">J32*0</f>
        <v>0</v>
      </c>
      <c r="W32" s="26" t="n">
        <f aca="false">SUM(L32:U32)</f>
        <v>0</v>
      </c>
      <c r="AA32" s="26" t="n">
        <f aca="false">$Y$22*L32</f>
        <v>0</v>
      </c>
      <c r="AB32" s="26" t="n">
        <f aca="false">$Y$22*M32</f>
        <v>0</v>
      </c>
      <c r="AC32" s="26" t="n">
        <f aca="false">$Y$22*N32</f>
        <v>0</v>
      </c>
      <c r="AD32" s="26" t="n">
        <f aca="false">$Y$22*O32</f>
        <v>0</v>
      </c>
      <c r="AE32" s="26" t="n">
        <f aca="false">$Y$22*P32</f>
        <v>0</v>
      </c>
      <c r="AF32" s="26" t="n">
        <f aca="false">$Y$22*Q32</f>
        <v>0</v>
      </c>
      <c r="AG32" s="26" t="n">
        <f aca="false">$Y$22*R32</f>
        <v>0</v>
      </c>
      <c r="AH32" s="26" t="n">
        <f aca="false">$Y$22*S32</f>
        <v>0</v>
      </c>
      <c r="AI32" s="26" t="n">
        <f aca="false">$Y$22*T32</f>
        <v>0</v>
      </c>
      <c r="AJ32" s="26" t="n">
        <f aca="false">$Y$22*U32</f>
        <v>0</v>
      </c>
      <c r="AL32" s="26" t="n">
        <f aca="false">(A32-AA32)/1</f>
        <v>0</v>
      </c>
      <c r="AM32" s="26" t="n">
        <f aca="false">(B32-AB32)/2</f>
        <v>0</v>
      </c>
      <c r="AN32" s="26" t="n">
        <f aca="false">(C32-AC32)/3</f>
        <v>0</v>
      </c>
      <c r="AO32" s="26" t="n">
        <f aca="false">(D32-AD32)/4</f>
        <v>0</v>
      </c>
      <c r="AP32" s="26" t="n">
        <f aca="false">(E32-AE32)/5</f>
        <v>0</v>
      </c>
      <c r="AQ32" s="26" t="n">
        <f aca="false">(F32-AF32)/6</f>
        <v>0</v>
      </c>
      <c r="AR32" s="26" t="n">
        <f aca="false">(G32-AG32)/7</f>
        <v>0</v>
      </c>
      <c r="AS32" s="26" t="n">
        <f aca="false">(H32-AH32)/8</f>
        <v>0</v>
      </c>
      <c r="AT32" s="26" t="n">
        <f aca="false">(I32-AI32)/9</f>
        <v>0</v>
      </c>
      <c r="AU32" s="26" t="n">
        <f aca="false">(J32-AJ32)/10</f>
        <v>0</v>
      </c>
      <c r="AW32" s="26" t="n">
        <f aca="false">SUM(AL32:AU32)</f>
        <v>0</v>
      </c>
    </row>
    <row r="33" customFormat="false" ht="12.8" hidden="true" customHeight="false" outlineLevel="0" collapsed="false">
      <c r="A33" s="26" t="n">
        <f aca="false">'Ten Year Plan'!G27/((1+'Current Financials'!$B$18)^(A$21-'Current Financials'!$B$12))</f>
        <v>0</v>
      </c>
      <c r="B33" s="26" t="n">
        <f aca="false">'Ten Year Plan'!H27/((1+'Current Financials'!$B$18)^(B$21-'Current Financials'!$B$12))</f>
        <v>0</v>
      </c>
      <c r="C33" s="26" t="n">
        <f aca="false">'Ten Year Plan'!I27/((1+'Current Financials'!$B$18)^(C$21-'Current Financials'!$B$12))</f>
        <v>0</v>
      </c>
      <c r="D33" s="26" t="n">
        <f aca="false">'Ten Year Plan'!J27/((1+'Current Financials'!$B$18)^(D$21-'Current Financials'!$B$12))</f>
        <v>0</v>
      </c>
      <c r="E33" s="26" t="n">
        <f aca="false">'Ten Year Plan'!K27/((1+'Current Financials'!$B$18)^(E$21-'Current Financials'!$B$12))</f>
        <v>0</v>
      </c>
      <c r="F33" s="26" t="n">
        <f aca="false">'Ten Year Plan'!L27/((1+'Current Financials'!$B$18)^(F$21-'Current Financials'!$B$12))</f>
        <v>0</v>
      </c>
      <c r="G33" s="26" t="n">
        <f aca="false">'Ten Year Plan'!M27/((1+'Current Financials'!$B$18)^(G$21-'Current Financials'!$B$12))</f>
        <v>0</v>
      </c>
      <c r="H33" s="26" t="n">
        <f aca="false">'Ten Year Plan'!N27/((1+'Current Financials'!$B$18)^(H$21-'Current Financials'!$B$12))</f>
        <v>0</v>
      </c>
      <c r="I33" s="26" t="n">
        <f aca="false">'Ten Year Plan'!O27/((1+'Current Financials'!$B$18)^(I$21-'Current Financials'!$B$12))</f>
        <v>0</v>
      </c>
      <c r="J33" s="26" t="n">
        <f aca="false">'Ten Year Plan'!P27/((1+'Current Financials'!$B$18)^(J$21-'Current Financials'!$B$12))</f>
        <v>0</v>
      </c>
      <c r="L33" s="26" t="n">
        <f aca="false">A33*0.9</f>
        <v>0</v>
      </c>
      <c r="M33" s="26" t="n">
        <f aca="false">B33*0.8</f>
        <v>0</v>
      </c>
      <c r="N33" s="26" t="n">
        <f aca="false">C33*0.7</f>
        <v>0</v>
      </c>
      <c r="O33" s="26" t="n">
        <f aca="false">D33*0.6</f>
        <v>0</v>
      </c>
      <c r="P33" s="26" t="n">
        <f aca="false">E33*0.5</f>
        <v>0</v>
      </c>
      <c r="Q33" s="26" t="n">
        <f aca="false">F33*0.4</f>
        <v>0</v>
      </c>
      <c r="R33" s="26" t="n">
        <f aca="false">G33*0.3</f>
        <v>0</v>
      </c>
      <c r="S33" s="26" t="n">
        <f aca="false">H33*0.2</f>
        <v>0</v>
      </c>
      <c r="T33" s="26" t="n">
        <f aca="false">I33*0.1</f>
        <v>0</v>
      </c>
      <c r="U33" s="26" t="n">
        <f aca="false">J33*0</f>
        <v>0</v>
      </c>
      <c r="W33" s="26" t="n">
        <f aca="false">SUM(L33:U33)</f>
        <v>0</v>
      </c>
      <c r="AA33" s="26" t="n">
        <f aca="false">$Y$22*L33</f>
        <v>0</v>
      </c>
      <c r="AB33" s="26" t="n">
        <f aca="false">$Y$22*M33</f>
        <v>0</v>
      </c>
      <c r="AC33" s="26" t="n">
        <f aca="false">$Y$22*N33</f>
        <v>0</v>
      </c>
      <c r="AD33" s="26" t="n">
        <f aca="false">$Y$22*O33</f>
        <v>0</v>
      </c>
      <c r="AE33" s="26" t="n">
        <f aca="false">$Y$22*P33</f>
        <v>0</v>
      </c>
      <c r="AF33" s="26" t="n">
        <f aca="false">$Y$22*Q33</f>
        <v>0</v>
      </c>
      <c r="AG33" s="26" t="n">
        <f aca="false">$Y$22*R33</f>
        <v>0</v>
      </c>
      <c r="AH33" s="26" t="n">
        <f aca="false">$Y$22*S33</f>
        <v>0</v>
      </c>
      <c r="AI33" s="26" t="n">
        <f aca="false">$Y$22*T33</f>
        <v>0</v>
      </c>
      <c r="AJ33" s="26" t="n">
        <f aca="false">$Y$22*U33</f>
        <v>0</v>
      </c>
      <c r="AL33" s="26" t="n">
        <f aca="false">(A33-AA33)/1</f>
        <v>0</v>
      </c>
      <c r="AM33" s="26" t="n">
        <f aca="false">(B33-AB33)/2</f>
        <v>0</v>
      </c>
      <c r="AN33" s="26" t="n">
        <f aca="false">(C33-AC33)/3</f>
        <v>0</v>
      </c>
      <c r="AO33" s="26" t="n">
        <f aca="false">(D33-AD33)/4</f>
        <v>0</v>
      </c>
      <c r="AP33" s="26" t="n">
        <f aca="false">(E33-AE33)/5</f>
        <v>0</v>
      </c>
      <c r="AQ33" s="26" t="n">
        <f aca="false">(F33-AF33)/6</f>
        <v>0</v>
      </c>
      <c r="AR33" s="26" t="n">
        <f aca="false">(G33-AG33)/7</f>
        <v>0</v>
      </c>
      <c r="AS33" s="26" t="n">
        <f aca="false">(H33-AH33)/8</f>
        <v>0</v>
      </c>
      <c r="AT33" s="26" t="n">
        <f aca="false">(I33-AI33)/9</f>
        <v>0</v>
      </c>
      <c r="AU33" s="26" t="n">
        <f aca="false">(J33-AJ33)/10</f>
        <v>0</v>
      </c>
      <c r="AW33" s="26" t="n">
        <f aca="false">SUM(AL33:AU33)</f>
        <v>0</v>
      </c>
    </row>
    <row r="34" customFormat="false" ht="12.8" hidden="true" customHeight="false" outlineLevel="0" collapsed="false">
      <c r="A34" s="26" t="n">
        <f aca="false">'Ten Year Plan'!G28/((1+'Current Financials'!$B$18)^(A$21-'Current Financials'!$B$12))</f>
        <v>0</v>
      </c>
      <c r="B34" s="26" t="n">
        <f aca="false">'Ten Year Plan'!H28/((1+'Current Financials'!$B$18)^(B$21-'Current Financials'!$B$12))</f>
        <v>0</v>
      </c>
      <c r="C34" s="26" t="n">
        <f aca="false">'Ten Year Plan'!I28/((1+'Current Financials'!$B$18)^(C$21-'Current Financials'!$B$12))</f>
        <v>0</v>
      </c>
      <c r="D34" s="26" t="n">
        <f aca="false">'Ten Year Plan'!J28/((1+'Current Financials'!$B$18)^(D$21-'Current Financials'!$B$12))</f>
        <v>0</v>
      </c>
      <c r="E34" s="26" t="n">
        <f aca="false">'Ten Year Plan'!K28/((1+'Current Financials'!$B$18)^(E$21-'Current Financials'!$B$12))</f>
        <v>0</v>
      </c>
      <c r="F34" s="26" t="n">
        <f aca="false">'Ten Year Plan'!L28/((1+'Current Financials'!$B$18)^(F$21-'Current Financials'!$B$12))</f>
        <v>0</v>
      </c>
      <c r="G34" s="26" t="n">
        <f aca="false">'Ten Year Plan'!M28/((1+'Current Financials'!$B$18)^(G$21-'Current Financials'!$B$12))</f>
        <v>0</v>
      </c>
      <c r="H34" s="26" t="n">
        <f aca="false">'Ten Year Plan'!N28/((1+'Current Financials'!$B$18)^(H$21-'Current Financials'!$B$12))</f>
        <v>0</v>
      </c>
      <c r="I34" s="26" t="n">
        <f aca="false">'Ten Year Plan'!O28/((1+'Current Financials'!$B$18)^(I$21-'Current Financials'!$B$12))</f>
        <v>0</v>
      </c>
      <c r="J34" s="26" t="n">
        <f aca="false">'Ten Year Plan'!P28/((1+'Current Financials'!$B$18)^(J$21-'Current Financials'!$B$12))</f>
        <v>0</v>
      </c>
      <c r="L34" s="26" t="n">
        <f aca="false">A34*0.9</f>
        <v>0</v>
      </c>
      <c r="M34" s="26" t="n">
        <f aca="false">B34*0.8</f>
        <v>0</v>
      </c>
      <c r="N34" s="26" t="n">
        <f aca="false">C34*0.7</f>
        <v>0</v>
      </c>
      <c r="O34" s="26" t="n">
        <f aca="false">D34*0.6</f>
        <v>0</v>
      </c>
      <c r="P34" s="26" t="n">
        <f aca="false">E34*0.5</f>
        <v>0</v>
      </c>
      <c r="Q34" s="26" t="n">
        <f aca="false">F34*0.4</f>
        <v>0</v>
      </c>
      <c r="R34" s="26" t="n">
        <f aca="false">G34*0.3</f>
        <v>0</v>
      </c>
      <c r="S34" s="26" t="n">
        <f aca="false">H34*0.2</f>
        <v>0</v>
      </c>
      <c r="T34" s="26" t="n">
        <f aca="false">I34*0.1</f>
        <v>0</v>
      </c>
      <c r="U34" s="26" t="n">
        <f aca="false">J34*0</f>
        <v>0</v>
      </c>
      <c r="W34" s="26" t="n">
        <f aca="false">SUM(L34:U34)</f>
        <v>0</v>
      </c>
      <c r="AA34" s="26" t="n">
        <f aca="false">$Y$22*L34</f>
        <v>0</v>
      </c>
      <c r="AB34" s="26" t="n">
        <f aca="false">$Y$22*M34</f>
        <v>0</v>
      </c>
      <c r="AC34" s="26" t="n">
        <f aca="false">$Y$22*N34</f>
        <v>0</v>
      </c>
      <c r="AD34" s="26" t="n">
        <f aca="false">$Y$22*O34</f>
        <v>0</v>
      </c>
      <c r="AE34" s="26" t="n">
        <f aca="false">$Y$22*P34</f>
        <v>0</v>
      </c>
      <c r="AF34" s="26" t="n">
        <f aca="false">$Y$22*Q34</f>
        <v>0</v>
      </c>
      <c r="AG34" s="26" t="n">
        <f aca="false">$Y$22*R34</f>
        <v>0</v>
      </c>
      <c r="AH34" s="26" t="n">
        <f aca="false">$Y$22*S34</f>
        <v>0</v>
      </c>
      <c r="AI34" s="26" t="n">
        <f aca="false">$Y$22*T34</f>
        <v>0</v>
      </c>
      <c r="AJ34" s="26" t="n">
        <f aca="false">$Y$22*U34</f>
        <v>0</v>
      </c>
      <c r="AL34" s="26" t="n">
        <f aca="false">(A34-AA34)/1</f>
        <v>0</v>
      </c>
      <c r="AM34" s="26" t="n">
        <f aca="false">(B34-AB34)/2</f>
        <v>0</v>
      </c>
      <c r="AN34" s="26" t="n">
        <f aca="false">(C34-AC34)/3</f>
        <v>0</v>
      </c>
      <c r="AO34" s="26" t="n">
        <f aca="false">(D34-AD34)/4</f>
        <v>0</v>
      </c>
      <c r="AP34" s="26" t="n">
        <f aca="false">(E34-AE34)/5</f>
        <v>0</v>
      </c>
      <c r="AQ34" s="26" t="n">
        <f aca="false">(F34-AF34)/6</f>
        <v>0</v>
      </c>
      <c r="AR34" s="26" t="n">
        <f aca="false">(G34-AG34)/7</f>
        <v>0</v>
      </c>
      <c r="AS34" s="26" t="n">
        <f aca="false">(H34-AH34)/8</f>
        <v>0</v>
      </c>
      <c r="AT34" s="26" t="n">
        <f aca="false">(I34-AI34)/9</f>
        <v>0</v>
      </c>
      <c r="AU34" s="26" t="n">
        <f aca="false">(J34-AJ34)/10</f>
        <v>0</v>
      </c>
      <c r="AW34" s="26" t="n">
        <f aca="false">SUM(AL34:AU34)</f>
        <v>0</v>
      </c>
    </row>
    <row r="35" customFormat="false" ht="12.8" hidden="true" customHeight="false" outlineLevel="0" collapsed="false">
      <c r="A35" s="26" t="n">
        <f aca="false">'Ten Year Plan'!G29/((1+'Current Financials'!$B$18)^(A$21-'Current Financials'!$B$12))</f>
        <v>308000</v>
      </c>
      <c r="B35" s="26" t="n">
        <f aca="false">'Ten Year Plan'!H29/((1+'Current Financials'!$B$18)^(B$21-'Current Financials'!$B$12))</f>
        <v>0</v>
      </c>
      <c r="C35" s="26" t="n">
        <f aca="false">'Ten Year Plan'!I29/((1+'Current Financials'!$B$18)^(C$21-'Current Financials'!$B$12))</f>
        <v>0</v>
      </c>
      <c r="D35" s="26" t="n">
        <f aca="false">'Ten Year Plan'!J29/((1+'Current Financials'!$B$18)^(D$21-'Current Financials'!$B$12))</f>
        <v>0</v>
      </c>
      <c r="E35" s="26" t="n">
        <f aca="false">'Ten Year Plan'!K29/((1+'Current Financials'!$B$18)^(E$21-'Current Financials'!$B$12))</f>
        <v>0</v>
      </c>
      <c r="F35" s="26" t="n">
        <f aca="false">'Ten Year Plan'!L29/((1+'Current Financials'!$B$18)^(F$21-'Current Financials'!$B$12))</f>
        <v>0</v>
      </c>
      <c r="G35" s="26" t="n">
        <f aca="false">'Ten Year Plan'!M29/((1+'Current Financials'!$B$18)^(G$21-'Current Financials'!$B$12))</f>
        <v>0</v>
      </c>
      <c r="H35" s="26" t="n">
        <f aca="false">'Ten Year Plan'!N29/((1+'Current Financials'!$B$18)^(H$21-'Current Financials'!$B$12))</f>
        <v>0</v>
      </c>
      <c r="I35" s="26" t="n">
        <f aca="false">'Ten Year Plan'!O29/((1+'Current Financials'!$B$18)^(I$21-'Current Financials'!$B$12))</f>
        <v>0</v>
      </c>
      <c r="J35" s="26" t="n">
        <f aca="false">'Ten Year Plan'!P29/((1+'Current Financials'!$B$18)^(J$21-'Current Financials'!$B$12))</f>
        <v>0</v>
      </c>
      <c r="L35" s="26" t="n">
        <f aca="false">A35*0.9</f>
        <v>277200</v>
      </c>
      <c r="M35" s="26" t="n">
        <f aca="false">B35*0.8</f>
        <v>0</v>
      </c>
      <c r="N35" s="26" t="n">
        <f aca="false">C35*0.7</f>
        <v>0</v>
      </c>
      <c r="O35" s="26" t="n">
        <f aca="false">D35*0.6</f>
        <v>0</v>
      </c>
      <c r="P35" s="26" t="n">
        <f aca="false">E35*0.5</f>
        <v>0</v>
      </c>
      <c r="Q35" s="26" t="n">
        <f aca="false">F35*0.4</f>
        <v>0</v>
      </c>
      <c r="R35" s="26" t="n">
        <f aca="false">G35*0.3</f>
        <v>0</v>
      </c>
      <c r="S35" s="26" t="n">
        <f aca="false">H35*0.2</f>
        <v>0</v>
      </c>
      <c r="T35" s="26" t="n">
        <f aca="false">I35*0.1</f>
        <v>0</v>
      </c>
      <c r="U35" s="26" t="n">
        <f aca="false">J35*0</f>
        <v>0</v>
      </c>
      <c r="W35" s="26" t="n">
        <f aca="false">SUM(L35:U35)</f>
        <v>277200</v>
      </c>
      <c r="AA35" s="26" t="n">
        <f aca="false">$Y$22*L35</f>
        <v>106329.178046274</v>
      </c>
      <c r="AB35" s="26" t="n">
        <f aca="false">$Y$22*M35</f>
        <v>0</v>
      </c>
      <c r="AC35" s="26" t="n">
        <f aca="false">$Y$22*N35</f>
        <v>0</v>
      </c>
      <c r="AD35" s="26" t="n">
        <f aca="false">$Y$22*O35</f>
        <v>0</v>
      </c>
      <c r="AE35" s="26" t="n">
        <f aca="false">$Y$22*P35</f>
        <v>0</v>
      </c>
      <c r="AF35" s="26" t="n">
        <f aca="false">$Y$22*Q35</f>
        <v>0</v>
      </c>
      <c r="AG35" s="26" t="n">
        <f aca="false">$Y$22*R35</f>
        <v>0</v>
      </c>
      <c r="AH35" s="26" t="n">
        <f aca="false">$Y$22*S35</f>
        <v>0</v>
      </c>
      <c r="AI35" s="26" t="n">
        <f aca="false">$Y$22*T35</f>
        <v>0</v>
      </c>
      <c r="AJ35" s="26" t="n">
        <f aca="false">$Y$22*U35</f>
        <v>0</v>
      </c>
      <c r="AL35" s="26" t="n">
        <f aca="false">(A35-AA35)/1</f>
        <v>201670.821953726</v>
      </c>
      <c r="AM35" s="26" t="n">
        <f aca="false">(B35-AB35)/2</f>
        <v>0</v>
      </c>
      <c r="AN35" s="26" t="n">
        <f aca="false">(C35-AC35)/3</f>
        <v>0</v>
      </c>
      <c r="AO35" s="26" t="n">
        <f aca="false">(D35-AD35)/4</f>
        <v>0</v>
      </c>
      <c r="AP35" s="26" t="n">
        <f aca="false">(E35-AE35)/5</f>
        <v>0</v>
      </c>
      <c r="AQ35" s="26" t="n">
        <f aca="false">(F35-AF35)/6</f>
        <v>0</v>
      </c>
      <c r="AR35" s="26" t="n">
        <f aca="false">(G35-AG35)/7</f>
        <v>0</v>
      </c>
      <c r="AS35" s="26" t="n">
        <f aca="false">(H35-AH35)/8</f>
        <v>0</v>
      </c>
      <c r="AT35" s="26" t="n">
        <f aca="false">(I35-AI35)/9</f>
        <v>0</v>
      </c>
      <c r="AU35" s="26" t="n">
        <f aca="false">(J35-AJ35)/10</f>
        <v>0</v>
      </c>
      <c r="AW35" s="26" t="n">
        <f aca="false">SUM(AL35:AU35)</f>
        <v>201670.821953726</v>
      </c>
    </row>
    <row r="36" customFormat="false" ht="12.8" hidden="true" customHeight="false" outlineLevel="0" collapsed="false">
      <c r="A36" s="26" t="n">
        <f aca="false">'Ten Year Plan'!G30/((1+'Current Financials'!$B$18)^(A$21-'Current Financials'!$B$12))</f>
        <v>0</v>
      </c>
      <c r="B36" s="26" t="n">
        <f aca="false">'Ten Year Plan'!H30/((1+'Current Financials'!$B$18)^(B$21-'Current Financials'!$B$12))</f>
        <v>0</v>
      </c>
      <c r="C36" s="26" t="n">
        <f aca="false">'Ten Year Plan'!I30/((1+'Current Financials'!$B$18)^(C$21-'Current Financials'!$B$12))</f>
        <v>0</v>
      </c>
      <c r="D36" s="26" t="n">
        <f aca="false">'Ten Year Plan'!J30/((1+'Current Financials'!$B$18)^(D$21-'Current Financials'!$B$12))</f>
        <v>720000</v>
      </c>
      <c r="E36" s="26" t="n">
        <f aca="false">'Ten Year Plan'!K30/((1+'Current Financials'!$B$18)^(E$21-'Current Financials'!$B$12))</f>
        <v>0</v>
      </c>
      <c r="F36" s="26" t="n">
        <f aca="false">'Ten Year Plan'!L30/((1+'Current Financials'!$B$18)^(F$21-'Current Financials'!$B$12))</f>
        <v>0</v>
      </c>
      <c r="G36" s="26" t="n">
        <f aca="false">'Ten Year Plan'!M30/((1+'Current Financials'!$B$18)^(G$21-'Current Financials'!$B$12))</f>
        <v>0</v>
      </c>
      <c r="H36" s="26" t="n">
        <f aca="false">'Ten Year Plan'!N30/((1+'Current Financials'!$B$18)^(H$21-'Current Financials'!$B$12))</f>
        <v>0</v>
      </c>
      <c r="I36" s="26" t="n">
        <f aca="false">'Ten Year Plan'!O30/((1+'Current Financials'!$B$18)^(I$21-'Current Financials'!$B$12))</f>
        <v>0</v>
      </c>
      <c r="J36" s="26" t="n">
        <f aca="false">'Ten Year Plan'!P30/((1+'Current Financials'!$B$18)^(J$21-'Current Financials'!$B$12))</f>
        <v>720000</v>
      </c>
      <c r="L36" s="26" t="n">
        <f aca="false">A36*0.9</f>
        <v>0</v>
      </c>
      <c r="M36" s="26" t="n">
        <f aca="false">B36*0.8</f>
        <v>0</v>
      </c>
      <c r="N36" s="26" t="n">
        <f aca="false">C36*0.7</f>
        <v>0</v>
      </c>
      <c r="O36" s="26" t="n">
        <f aca="false">D36*0.6</f>
        <v>432000</v>
      </c>
      <c r="P36" s="26" t="n">
        <f aca="false">E36*0.5</f>
        <v>0</v>
      </c>
      <c r="Q36" s="26" t="n">
        <f aca="false">F36*0.4</f>
        <v>0</v>
      </c>
      <c r="R36" s="26" t="n">
        <f aca="false">G36*0.3</f>
        <v>0</v>
      </c>
      <c r="S36" s="26" t="n">
        <f aca="false">H36*0.2</f>
        <v>0</v>
      </c>
      <c r="T36" s="26" t="n">
        <f aca="false">I36*0.1</f>
        <v>0</v>
      </c>
      <c r="U36" s="26" t="n">
        <f aca="false">J36*0</f>
        <v>0</v>
      </c>
      <c r="W36" s="26" t="n">
        <f aca="false">SUM(L36:U36)</f>
        <v>432000</v>
      </c>
      <c r="AA36" s="26" t="n">
        <f aca="false">$Y$22*L36</f>
        <v>0</v>
      </c>
      <c r="AB36" s="26" t="n">
        <f aca="false">$Y$22*M36</f>
        <v>0</v>
      </c>
      <c r="AC36" s="26" t="n">
        <f aca="false">$Y$22*N36</f>
        <v>0</v>
      </c>
      <c r="AD36" s="26" t="n">
        <f aca="false">$Y$22*O36</f>
        <v>165707.809942246</v>
      </c>
      <c r="AE36" s="26" t="n">
        <f aca="false">$Y$22*P36</f>
        <v>0</v>
      </c>
      <c r="AF36" s="26" t="n">
        <f aca="false">$Y$22*Q36</f>
        <v>0</v>
      </c>
      <c r="AG36" s="26" t="n">
        <f aca="false">$Y$22*R36</f>
        <v>0</v>
      </c>
      <c r="AH36" s="26" t="n">
        <f aca="false">$Y$22*S36</f>
        <v>0</v>
      </c>
      <c r="AI36" s="26" t="n">
        <f aca="false">$Y$22*T36</f>
        <v>0</v>
      </c>
      <c r="AJ36" s="26" t="n">
        <f aca="false">$Y$22*U36</f>
        <v>0</v>
      </c>
      <c r="AL36" s="26" t="n">
        <f aca="false">(A36-AA36)/1</f>
        <v>0</v>
      </c>
      <c r="AM36" s="26" t="n">
        <f aca="false">(B36-AB36)/2</f>
        <v>0</v>
      </c>
      <c r="AN36" s="26" t="n">
        <f aca="false">(C36-AC36)/3</f>
        <v>0</v>
      </c>
      <c r="AO36" s="26" t="n">
        <f aca="false">(D36-AD36)/4</f>
        <v>138573.047514439</v>
      </c>
      <c r="AP36" s="26" t="n">
        <f aca="false">(E36-AE36)/5</f>
        <v>0</v>
      </c>
      <c r="AQ36" s="26" t="n">
        <f aca="false">(F36-AF36)/6</f>
        <v>0</v>
      </c>
      <c r="AR36" s="26" t="n">
        <f aca="false">(G36-AG36)/7</f>
        <v>0</v>
      </c>
      <c r="AS36" s="26" t="n">
        <f aca="false">(H36-AH36)/8</f>
        <v>0</v>
      </c>
      <c r="AT36" s="26" t="n">
        <f aca="false">(I36-AI36)/9</f>
        <v>0</v>
      </c>
      <c r="AU36" s="26" t="n">
        <f aca="false">(J36-AJ36)/10</f>
        <v>72000</v>
      </c>
      <c r="AW36" s="26" t="n">
        <f aca="false">SUM(AL36:AU36)</f>
        <v>210573.047514439</v>
      </c>
    </row>
    <row r="37" customFormat="false" ht="12.8" hidden="true" customHeight="false" outlineLevel="0" collapsed="false">
      <c r="A37" s="26" t="n">
        <f aca="false">'Ten Year Plan'!G31/((1+'Current Financials'!$B$18)^(A$21-'Current Financials'!$B$12))</f>
        <v>0</v>
      </c>
      <c r="B37" s="26" t="n">
        <f aca="false">'Ten Year Plan'!H31/((1+'Current Financials'!$B$18)^(B$21-'Current Financials'!$B$12))</f>
        <v>0</v>
      </c>
      <c r="C37" s="26" t="n">
        <f aca="false">'Ten Year Plan'!I31/((1+'Current Financials'!$B$18)^(C$21-'Current Financials'!$B$12))</f>
        <v>0</v>
      </c>
      <c r="D37" s="26" t="n">
        <f aca="false">'Ten Year Plan'!J31/((1+'Current Financials'!$B$18)^(D$21-'Current Financials'!$B$12))</f>
        <v>0</v>
      </c>
      <c r="E37" s="26" t="n">
        <f aca="false">'Ten Year Plan'!K31/((1+'Current Financials'!$B$18)^(E$21-'Current Financials'!$B$12))</f>
        <v>280000</v>
      </c>
      <c r="F37" s="26" t="n">
        <f aca="false">'Ten Year Plan'!L31/((1+'Current Financials'!$B$18)^(F$21-'Current Financials'!$B$12))</f>
        <v>0</v>
      </c>
      <c r="G37" s="26" t="n">
        <f aca="false">'Ten Year Plan'!M31/((1+'Current Financials'!$B$18)^(G$21-'Current Financials'!$B$12))</f>
        <v>0</v>
      </c>
      <c r="H37" s="26" t="n">
        <f aca="false">'Ten Year Plan'!N31/((1+'Current Financials'!$B$18)^(H$21-'Current Financials'!$B$12))</f>
        <v>0</v>
      </c>
      <c r="I37" s="26" t="n">
        <f aca="false">'Ten Year Plan'!O31/((1+'Current Financials'!$B$18)^(I$21-'Current Financials'!$B$12))</f>
        <v>280000</v>
      </c>
      <c r="J37" s="26" t="n">
        <f aca="false">'Ten Year Plan'!P31/((1+'Current Financials'!$B$18)^(J$21-'Current Financials'!$B$12))</f>
        <v>0</v>
      </c>
      <c r="L37" s="26" t="n">
        <f aca="false">A37*0.9</f>
        <v>0</v>
      </c>
      <c r="M37" s="26" t="n">
        <f aca="false">B37*0.8</f>
        <v>0</v>
      </c>
      <c r="N37" s="26" t="n">
        <f aca="false">C37*0.7</f>
        <v>0</v>
      </c>
      <c r="O37" s="26" t="n">
        <f aca="false">D37*0.6</f>
        <v>0</v>
      </c>
      <c r="P37" s="26" t="n">
        <f aca="false">E37*0.5</f>
        <v>140000</v>
      </c>
      <c r="Q37" s="26" t="n">
        <f aca="false">F37*0.4</f>
        <v>0</v>
      </c>
      <c r="R37" s="26" t="n">
        <f aca="false">G37*0.3</f>
        <v>0</v>
      </c>
      <c r="S37" s="26" t="n">
        <f aca="false">H37*0.2</f>
        <v>0</v>
      </c>
      <c r="T37" s="26" t="n">
        <f aca="false">I37*0.1</f>
        <v>28000</v>
      </c>
      <c r="U37" s="26" t="n">
        <f aca="false">J37*0</f>
        <v>0</v>
      </c>
      <c r="W37" s="26" t="n">
        <f aca="false">SUM(L37:U37)</f>
        <v>168000</v>
      </c>
      <c r="AA37" s="26" t="n">
        <f aca="false">$Y$22*L37</f>
        <v>0</v>
      </c>
      <c r="AB37" s="26" t="n">
        <f aca="false">$Y$22*M37</f>
        <v>0</v>
      </c>
      <c r="AC37" s="26" t="n">
        <f aca="false">$Y$22*N37</f>
        <v>0</v>
      </c>
      <c r="AD37" s="26" t="n">
        <f aca="false">$Y$22*O37</f>
        <v>0</v>
      </c>
      <c r="AE37" s="26" t="n">
        <f aca="false">$Y$22*P37</f>
        <v>53701.6050738759</v>
      </c>
      <c r="AF37" s="26" t="n">
        <f aca="false">$Y$22*Q37</f>
        <v>0</v>
      </c>
      <c r="AG37" s="26" t="n">
        <f aca="false">$Y$22*R37</f>
        <v>0</v>
      </c>
      <c r="AH37" s="26" t="n">
        <f aca="false">$Y$22*S37</f>
        <v>0</v>
      </c>
      <c r="AI37" s="26" t="n">
        <f aca="false">$Y$22*T37</f>
        <v>10740.3210147752</v>
      </c>
      <c r="AJ37" s="26" t="n">
        <f aca="false">$Y$22*U37</f>
        <v>0</v>
      </c>
      <c r="AL37" s="26" t="n">
        <f aca="false">(A37-AA37)/1</f>
        <v>0</v>
      </c>
      <c r="AM37" s="26" t="n">
        <f aca="false">(B37-AB37)/2</f>
        <v>0</v>
      </c>
      <c r="AN37" s="26" t="n">
        <f aca="false">(C37-AC37)/3</f>
        <v>0</v>
      </c>
      <c r="AO37" s="26" t="n">
        <f aca="false">(D37-AD37)/4</f>
        <v>0</v>
      </c>
      <c r="AP37" s="26" t="n">
        <f aca="false">(E37-AE37)/5</f>
        <v>45259.6789852248</v>
      </c>
      <c r="AQ37" s="26" t="n">
        <f aca="false">(F37-AF37)/6</f>
        <v>0</v>
      </c>
      <c r="AR37" s="26" t="n">
        <f aca="false">(G37-AG37)/7</f>
        <v>0</v>
      </c>
      <c r="AS37" s="26" t="n">
        <f aca="false">(H37-AH37)/8</f>
        <v>0</v>
      </c>
      <c r="AT37" s="26" t="n">
        <f aca="false">(I37-AI37)/9</f>
        <v>29917.7421094694</v>
      </c>
      <c r="AU37" s="26" t="n">
        <f aca="false">(J37-AJ37)/10</f>
        <v>0</v>
      </c>
      <c r="AW37" s="26" t="n">
        <f aca="false">SUM(AL37:AU37)</f>
        <v>75177.4210946942</v>
      </c>
    </row>
    <row r="38" customFormat="false" ht="12.8" hidden="true" customHeight="false" outlineLevel="0" collapsed="false">
      <c r="A38" s="26" t="n">
        <f aca="false">'Ten Year Plan'!G32/((1+'Current Financials'!$B$18)^(A$21-'Current Financials'!$B$12))</f>
        <v>38000</v>
      </c>
      <c r="B38" s="26" t="n">
        <f aca="false">'Ten Year Plan'!H32/((1+'Current Financials'!$B$18)^(B$21-'Current Financials'!$B$12))</f>
        <v>38000</v>
      </c>
      <c r="C38" s="26" t="n">
        <f aca="false">'Ten Year Plan'!I32/((1+'Current Financials'!$B$18)^(C$21-'Current Financials'!$B$12))</f>
        <v>38000</v>
      </c>
      <c r="D38" s="26" t="n">
        <f aca="false">'Ten Year Plan'!J32/((1+'Current Financials'!$B$18)^(D$21-'Current Financials'!$B$12))</f>
        <v>38000</v>
      </c>
      <c r="E38" s="26" t="n">
        <f aca="false">'Ten Year Plan'!K32/((1+'Current Financials'!$B$18)^(E$21-'Current Financials'!$B$12))</f>
        <v>38000</v>
      </c>
      <c r="F38" s="26" t="n">
        <f aca="false">'Ten Year Plan'!L32/((1+'Current Financials'!$B$18)^(F$21-'Current Financials'!$B$12))</f>
        <v>0</v>
      </c>
      <c r="G38" s="26" t="n">
        <f aca="false">'Ten Year Plan'!M32/((1+'Current Financials'!$B$18)^(G$21-'Current Financials'!$B$12))</f>
        <v>0</v>
      </c>
      <c r="H38" s="26" t="n">
        <f aca="false">'Ten Year Plan'!N32/((1+'Current Financials'!$B$18)^(H$21-'Current Financials'!$B$12))</f>
        <v>0</v>
      </c>
      <c r="I38" s="26" t="n">
        <f aca="false">'Ten Year Plan'!O32/((1+'Current Financials'!$B$18)^(I$21-'Current Financials'!$B$12))</f>
        <v>0</v>
      </c>
      <c r="J38" s="26" t="n">
        <f aca="false">'Ten Year Plan'!P32/((1+'Current Financials'!$B$18)^(J$21-'Current Financials'!$B$12))</f>
        <v>0</v>
      </c>
      <c r="L38" s="26" t="n">
        <f aca="false">A38*0.9</f>
        <v>34200</v>
      </c>
      <c r="M38" s="26" t="n">
        <f aca="false">B38*0.8</f>
        <v>30400</v>
      </c>
      <c r="N38" s="26" t="n">
        <f aca="false">C38*0.7</f>
        <v>26600</v>
      </c>
      <c r="O38" s="26" t="n">
        <f aca="false">D38*0.6</f>
        <v>22800</v>
      </c>
      <c r="P38" s="26" t="n">
        <f aca="false">E38*0.5</f>
        <v>19000</v>
      </c>
      <c r="Q38" s="26" t="n">
        <f aca="false">F38*0.4</f>
        <v>0</v>
      </c>
      <c r="R38" s="26" t="n">
        <f aca="false">G38*0.3</f>
        <v>0</v>
      </c>
      <c r="S38" s="26" t="n">
        <f aca="false">H38*0.2</f>
        <v>0</v>
      </c>
      <c r="T38" s="26" t="n">
        <f aca="false">I38*0.1</f>
        <v>0</v>
      </c>
      <c r="U38" s="26" t="n">
        <f aca="false">J38*0</f>
        <v>0</v>
      </c>
      <c r="W38" s="26" t="n">
        <f aca="false">SUM(L38:U38)</f>
        <v>133000</v>
      </c>
      <c r="AA38" s="26" t="n">
        <f aca="false">$Y$22*L38</f>
        <v>13118.5349537611</v>
      </c>
      <c r="AB38" s="26" t="n">
        <f aca="false">$Y$22*M38</f>
        <v>11660.9199588988</v>
      </c>
      <c r="AC38" s="26" t="n">
        <f aca="false">$Y$22*N38</f>
        <v>10203.3049640364</v>
      </c>
      <c r="AD38" s="26" t="n">
        <f aca="false">$Y$22*O38</f>
        <v>8745.68996917408</v>
      </c>
      <c r="AE38" s="26" t="n">
        <f aca="false">$Y$22*P38</f>
        <v>7288.07497431173</v>
      </c>
      <c r="AF38" s="26" t="n">
        <f aca="false">$Y$22*Q38</f>
        <v>0</v>
      </c>
      <c r="AG38" s="26" t="n">
        <f aca="false">$Y$22*R38</f>
        <v>0</v>
      </c>
      <c r="AH38" s="26" t="n">
        <f aca="false">$Y$22*S38</f>
        <v>0</v>
      </c>
      <c r="AI38" s="26" t="n">
        <f aca="false">$Y$22*T38</f>
        <v>0</v>
      </c>
      <c r="AJ38" s="26" t="n">
        <f aca="false">$Y$22*U38</f>
        <v>0</v>
      </c>
      <c r="AL38" s="26" t="n">
        <f aca="false">(A38-AA38)/1</f>
        <v>24881.4650462389</v>
      </c>
      <c r="AM38" s="26" t="n">
        <f aca="false">(B38-AB38)/2</f>
        <v>13169.5400205506</v>
      </c>
      <c r="AN38" s="26" t="n">
        <f aca="false">(C38-AC38)/3</f>
        <v>9265.56501198786</v>
      </c>
      <c r="AO38" s="26" t="n">
        <f aca="false">(D38-AD38)/4</f>
        <v>7313.57750770648</v>
      </c>
      <c r="AP38" s="26" t="n">
        <f aca="false">(E38-AE38)/5</f>
        <v>6142.38500513765</v>
      </c>
      <c r="AQ38" s="26" t="n">
        <f aca="false">(F38-AF38)/6</f>
        <v>0</v>
      </c>
      <c r="AR38" s="26" t="n">
        <f aca="false">(G38-AG38)/7</f>
        <v>0</v>
      </c>
      <c r="AS38" s="26" t="n">
        <f aca="false">(H38-AH38)/8</f>
        <v>0</v>
      </c>
      <c r="AT38" s="26" t="n">
        <f aca="false">(I38-AI38)/9</f>
        <v>0</v>
      </c>
      <c r="AU38" s="26" t="n">
        <f aca="false">(J38-AJ38)/10</f>
        <v>0</v>
      </c>
      <c r="AW38" s="26" t="n">
        <f aca="false">SUM(AL38:AU38)</f>
        <v>60772.5325916215</v>
      </c>
    </row>
    <row r="39" customFormat="false" ht="12.8" hidden="true" customHeight="false" outlineLevel="0" collapsed="false">
      <c r="A39" s="26" t="n">
        <f aca="false">'Ten Year Plan'!G33/((1+'Current Financials'!$B$18)^(A$21-'Current Financials'!$B$12))</f>
        <v>20000</v>
      </c>
      <c r="B39" s="26" t="n">
        <f aca="false">'Ten Year Plan'!H33/((1+'Current Financials'!$B$18)^(B$21-'Current Financials'!$B$12))</f>
        <v>0</v>
      </c>
      <c r="C39" s="26" t="n">
        <f aca="false">'Ten Year Plan'!I33/((1+'Current Financials'!$B$18)^(C$21-'Current Financials'!$B$12))</f>
        <v>0</v>
      </c>
      <c r="D39" s="26" t="n">
        <f aca="false">'Ten Year Plan'!J33/((1+'Current Financials'!$B$18)^(D$21-'Current Financials'!$B$12))</f>
        <v>0</v>
      </c>
      <c r="E39" s="26" t="n">
        <f aca="false">'Ten Year Plan'!K33/((1+'Current Financials'!$B$18)^(E$21-'Current Financials'!$B$12))</f>
        <v>0</v>
      </c>
      <c r="F39" s="26" t="n">
        <f aca="false">'Ten Year Plan'!L33/((1+'Current Financials'!$B$18)^(F$21-'Current Financials'!$B$12))</f>
        <v>0</v>
      </c>
      <c r="G39" s="26" t="n">
        <f aca="false">'Ten Year Plan'!M33/((1+'Current Financials'!$B$18)^(G$21-'Current Financials'!$B$12))</f>
        <v>0</v>
      </c>
      <c r="H39" s="26" t="n">
        <f aca="false">'Ten Year Plan'!N33/((1+'Current Financials'!$B$18)^(H$21-'Current Financials'!$B$12))</f>
        <v>0</v>
      </c>
      <c r="I39" s="26" t="n">
        <f aca="false">'Ten Year Plan'!O33/((1+'Current Financials'!$B$18)^(I$21-'Current Financials'!$B$12))</f>
        <v>0</v>
      </c>
      <c r="J39" s="26" t="n">
        <f aca="false">'Ten Year Plan'!P33/((1+'Current Financials'!$B$18)^(J$21-'Current Financials'!$B$12))</f>
        <v>0</v>
      </c>
      <c r="L39" s="26" t="n">
        <f aca="false">A39*0.9</f>
        <v>18000</v>
      </c>
      <c r="M39" s="26" t="n">
        <f aca="false">B39*0.8</f>
        <v>0</v>
      </c>
      <c r="N39" s="26" t="n">
        <f aca="false">C39*0.7</f>
        <v>0</v>
      </c>
      <c r="O39" s="26" t="n">
        <f aca="false">D39*0.6</f>
        <v>0</v>
      </c>
      <c r="P39" s="26" t="n">
        <f aca="false">E39*0.5</f>
        <v>0</v>
      </c>
      <c r="Q39" s="26" t="n">
        <f aca="false">F39*0.4</f>
        <v>0</v>
      </c>
      <c r="R39" s="26" t="n">
        <f aca="false">G39*0.3</f>
        <v>0</v>
      </c>
      <c r="S39" s="26" t="n">
        <f aca="false">H39*0.2</f>
        <v>0</v>
      </c>
      <c r="T39" s="26" t="n">
        <f aca="false">I39*0.1</f>
        <v>0</v>
      </c>
      <c r="U39" s="26" t="n">
        <f aca="false">J39*0</f>
        <v>0</v>
      </c>
      <c r="W39" s="26" t="n">
        <f aca="false">SUM(L39:U39)</f>
        <v>18000</v>
      </c>
      <c r="AA39" s="26" t="n">
        <f aca="false">$Y$22*L39</f>
        <v>6904.4920809269</v>
      </c>
      <c r="AB39" s="26" t="n">
        <f aca="false">$Y$22*M39</f>
        <v>0</v>
      </c>
      <c r="AC39" s="26" t="n">
        <f aca="false">$Y$22*N39</f>
        <v>0</v>
      </c>
      <c r="AD39" s="26" t="n">
        <f aca="false">$Y$22*O39</f>
        <v>0</v>
      </c>
      <c r="AE39" s="26" t="n">
        <f aca="false">$Y$22*P39</f>
        <v>0</v>
      </c>
      <c r="AF39" s="26" t="n">
        <f aca="false">$Y$22*Q39</f>
        <v>0</v>
      </c>
      <c r="AG39" s="26" t="n">
        <f aca="false">$Y$22*R39</f>
        <v>0</v>
      </c>
      <c r="AH39" s="26" t="n">
        <f aca="false">$Y$22*S39</f>
        <v>0</v>
      </c>
      <c r="AI39" s="26" t="n">
        <f aca="false">$Y$22*T39</f>
        <v>0</v>
      </c>
      <c r="AJ39" s="26" t="n">
        <f aca="false">$Y$22*U39</f>
        <v>0</v>
      </c>
      <c r="AL39" s="26" t="n">
        <f aca="false">(A39-AA39)/1</f>
        <v>13095.5079190731</v>
      </c>
      <c r="AM39" s="26" t="n">
        <f aca="false">(B39-AB39)/2</f>
        <v>0</v>
      </c>
      <c r="AN39" s="26" t="n">
        <f aca="false">(C39-AC39)/3</f>
        <v>0</v>
      </c>
      <c r="AO39" s="26" t="n">
        <f aca="false">(D39-AD39)/4</f>
        <v>0</v>
      </c>
      <c r="AP39" s="26" t="n">
        <f aca="false">(E39-AE39)/5</f>
        <v>0</v>
      </c>
      <c r="AQ39" s="26" t="n">
        <f aca="false">(F39-AF39)/6</f>
        <v>0</v>
      </c>
      <c r="AR39" s="26" t="n">
        <f aca="false">(G39-AG39)/7</f>
        <v>0</v>
      </c>
      <c r="AS39" s="26" t="n">
        <f aca="false">(H39-AH39)/8</f>
        <v>0</v>
      </c>
      <c r="AT39" s="26" t="n">
        <f aca="false">(I39-AI39)/9</f>
        <v>0</v>
      </c>
      <c r="AU39" s="26" t="n">
        <f aca="false">(J39-AJ39)/10</f>
        <v>0</v>
      </c>
      <c r="AW39" s="26" t="n">
        <f aca="false">SUM(AL39:AU39)</f>
        <v>13095.5079190731</v>
      </c>
    </row>
    <row r="40" customFormat="false" ht="12.8" hidden="true" customHeight="false" outlineLevel="0" collapsed="false">
      <c r="A40" s="26" t="n">
        <f aca="false">'Ten Year Plan'!G34/((1+'Current Financials'!$B$18)^(A$21-'Current Financials'!$B$12))</f>
        <v>0</v>
      </c>
      <c r="B40" s="26" t="n">
        <f aca="false">'Ten Year Plan'!H34/((1+'Current Financials'!$B$18)^(B$21-'Current Financials'!$B$12))</f>
        <v>0</v>
      </c>
      <c r="C40" s="26" t="n">
        <f aca="false">'Ten Year Plan'!I34/((1+'Current Financials'!$B$18)^(C$21-'Current Financials'!$B$12))</f>
        <v>0</v>
      </c>
      <c r="D40" s="26" t="n">
        <f aca="false">'Ten Year Plan'!J34/((1+'Current Financials'!$B$18)^(D$21-'Current Financials'!$B$12))</f>
        <v>0</v>
      </c>
      <c r="E40" s="26" t="n">
        <f aca="false">'Ten Year Plan'!K34/((1+'Current Financials'!$B$18)^(E$21-'Current Financials'!$B$12))</f>
        <v>0</v>
      </c>
      <c r="F40" s="26" t="n">
        <f aca="false">'Ten Year Plan'!L34/((1+'Current Financials'!$B$18)^(F$21-'Current Financials'!$B$12))</f>
        <v>0</v>
      </c>
      <c r="G40" s="26" t="n">
        <f aca="false">'Ten Year Plan'!M34/((1+'Current Financials'!$B$18)^(G$21-'Current Financials'!$B$12))</f>
        <v>0</v>
      </c>
      <c r="H40" s="26" t="n">
        <f aca="false">'Ten Year Plan'!N34/((1+'Current Financials'!$B$18)^(H$21-'Current Financials'!$B$12))</f>
        <v>0</v>
      </c>
      <c r="I40" s="26" t="n">
        <f aca="false">'Ten Year Plan'!O34/((1+'Current Financials'!$B$18)^(I$21-'Current Financials'!$B$12))</f>
        <v>0</v>
      </c>
      <c r="J40" s="26" t="n">
        <f aca="false">'Ten Year Plan'!P34/((1+'Current Financials'!$B$18)^(J$21-'Current Financials'!$B$12))</f>
        <v>0</v>
      </c>
      <c r="L40" s="26" t="n">
        <f aca="false">A40*0.9</f>
        <v>0</v>
      </c>
      <c r="M40" s="26" t="n">
        <f aca="false">B40*0.8</f>
        <v>0</v>
      </c>
      <c r="N40" s="26" t="n">
        <f aca="false">C40*0.7</f>
        <v>0</v>
      </c>
      <c r="O40" s="26" t="n">
        <f aca="false">D40*0.6</f>
        <v>0</v>
      </c>
      <c r="P40" s="26" t="n">
        <f aca="false">E40*0.5</f>
        <v>0</v>
      </c>
      <c r="Q40" s="26" t="n">
        <f aca="false">F40*0.4</f>
        <v>0</v>
      </c>
      <c r="R40" s="26" t="n">
        <f aca="false">G40*0.3</f>
        <v>0</v>
      </c>
      <c r="S40" s="26" t="n">
        <f aca="false">H40*0.2</f>
        <v>0</v>
      </c>
      <c r="T40" s="26" t="n">
        <f aca="false">I40*0.1</f>
        <v>0</v>
      </c>
      <c r="U40" s="26" t="n">
        <f aca="false">J40*0</f>
        <v>0</v>
      </c>
      <c r="W40" s="26" t="n">
        <f aca="false">SUM(L40:U40)</f>
        <v>0</v>
      </c>
      <c r="AA40" s="26" t="n">
        <f aca="false">$Y$22*L40</f>
        <v>0</v>
      </c>
      <c r="AB40" s="26" t="n">
        <f aca="false">$Y$22*M40</f>
        <v>0</v>
      </c>
      <c r="AC40" s="26" t="n">
        <f aca="false">$Y$22*N40</f>
        <v>0</v>
      </c>
      <c r="AD40" s="26" t="n">
        <f aca="false">$Y$22*O40</f>
        <v>0</v>
      </c>
      <c r="AE40" s="26" t="n">
        <f aca="false">$Y$22*P40</f>
        <v>0</v>
      </c>
      <c r="AF40" s="26" t="n">
        <f aca="false">$Y$22*Q40</f>
        <v>0</v>
      </c>
      <c r="AG40" s="26" t="n">
        <f aca="false">$Y$22*R40</f>
        <v>0</v>
      </c>
      <c r="AH40" s="26" t="n">
        <f aca="false">$Y$22*S40</f>
        <v>0</v>
      </c>
      <c r="AI40" s="26" t="n">
        <f aca="false">$Y$22*T40</f>
        <v>0</v>
      </c>
      <c r="AJ40" s="26" t="n">
        <f aca="false">$Y$22*U40</f>
        <v>0</v>
      </c>
      <c r="AL40" s="26" t="n">
        <f aca="false">(A40-AA40)/1</f>
        <v>0</v>
      </c>
      <c r="AM40" s="26" t="n">
        <f aca="false">(B40-AB40)/2</f>
        <v>0</v>
      </c>
      <c r="AN40" s="26" t="n">
        <f aca="false">(C40-AC40)/3</f>
        <v>0</v>
      </c>
      <c r="AO40" s="26" t="n">
        <f aca="false">(D40-AD40)/4</f>
        <v>0</v>
      </c>
      <c r="AP40" s="26" t="n">
        <f aca="false">(E40-AE40)/5</f>
        <v>0</v>
      </c>
      <c r="AQ40" s="26" t="n">
        <f aca="false">(F40-AF40)/6</f>
        <v>0</v>
      </c>
      <c r="AR40" s="26" t="n">
        <f aca="false">(G40-AG40)/7</f>
        <v>0</v>
      </c>
      <c r="AS40" s="26" t="n">
        <f aca="false">(H40-AH40)/8</f>
        <v>0</v>
      </c>
      <c r="AT40" s="26" t="n">
        <f aca="false">(I40-AI40)/9</f>
        <v>0</v>
      </c>
      <c r="AU40" s="26" t="n">
        <f aca="false">(J40-AJ40)/10</f>
        <v>0</v>
      </c>
      <c r="AW40" s="26" t="n">
        <f aca="false">SUM(AL40:AU40)</f>
        <v>0</v>
      </c>
    </row>
    <row r="41" customFormat="false" ht="12.8" hidden="true" customHeight="false" outlineLevel="0" collapsed="false">
      <c r="A41" s="26" t="n">
        <f aca="false">'Ten Year Plan'!G35/((1+'Current Financials'!$B$18)^(A$21-'Current Financials'!$B$12))</f>
        <v>0</v>
      </c>
      <c r="B41" s="26" t="n">
        <f aca="false">'Ten Year Plan'!H35/((1+'Current Financials'!$B$18)^(B$21-'Current Financials'!$B$12))</f>
        <v>0</v>
      </c>
      <c r="C41" s="26" t="n">
        <f aca="false">'Ten Year Plan'!I35/((1+'Current Financials'!$B$18)^(C$21-'Current Financials'!$B$12))</f>
        <v>0</v>
      </c>
      <c r="D41" s="26" t="n">
        <f aca="false">'Ten Year Plan'!J35/((1+'Current Financials'!$B$18)^(D$21-'Current Financials'!$B$12))</f>
        <v>0</v>
      </c>
      <c r="E41" s="26" t="n">
        <f aca="false">'Ten Year Plan'!K35/((1+'Current Financials'!$B$18)^(E$21-'Current Financials'!$B$12))</f>
        <v>0</v>
      </c>
      <c r="F41" s="26" t="n">
        <f aca="false">'Ten Year Plan'!L35/((1+'Current Financials'!$B$18)^(F$21-'Current Financials'!$B$12))</f>
        <v>150000</v>
      </c>
      <c r="G41" s="26" t="n">
        <f aca="false">'Ten Year Plan'!M35/((1+'Current Financials'!$B$18)^(G$21-'Current Financials'!$B$12))</f>
        <v>0</v>
      </c>
      <c r="H41" s="26" t="n">
        <f aca="false">'Ten Year Plan'!N35/((1+'Current Financials'!$B$18)^(H$21-'Current Financials'!$B$12))</f>
        <v>0</v>
      </c>
      <c r="I41" s="26" t="n">
        <f aca="false">'Ten Year Plan'!O35/((1+'Current Financials'!$B$18)^(I$21-'Current Financials'!$B$12))</f>
        <v>0</v>
      </c>
      <c r="J41" s="26" t="n">
        <f aca="false">'Ten Year Plan'!P35/((1+'Current Financials'!$B$18)^(J$21-'Current Financials'!$B$12))</f>
        <v>0</v>
      </c>
      <c r="L41" s="26" t="n">
        <f aca="false">A41*0.9</f>
        <v>0</v>
      </c>
      <c r="M41" s="26" t="n">
        <f aca="false">B41*0.8</f>
        <v>0</v>
      </c>
      <c r="N41" s="26" t="n">
        <f aca="false">C41*0.7</f>
        <v>0</v>
      </c>
      <c r="O41" s="26" t="n">
        <f aca="false">D41*0.6</f>
        <v>0</v>
      </c>
      <c r="P41" s="26" t="n">
        <f aca="false">E41*0.5</f>
        <v>0</v>
      </c>
      <c r="Q41" s="26" t="n">
        <f aca="false">F41*0.4</f>
        <v>60000</v>
      </c>
      <c r="R41" s="26" t="n">
        <f aca="false">G41*0.3</f>
        <v>0</v>
      </c>
      <c r="S41" s="26" t="n">
        <f aca="false">H41*0.2</f>
        <v>0</v>
      </c>
      <c r="T41" s="26" t="n">
        <f aca="false">I41*0.1</f>
        <v>0</v>
      </c>
      <c r="U41" s="26" t="n">
        <f aca="false">J41*0</f>
        <v>0</v>
      </c>
      <c r="W41" s="26" t="n">
        <f aca="false">SUM(L41:U41)</f>
        <v>60000</v>
      </c>
      <c r="AA41" s="26" t="n">
        <f aca="false">$Y$22*L41</f>
        <v>0</v>
      </c>
      <c r="AB41" s="26" t="n">
        <f aca="false">$Y$22*M41</f>
        <v>0</v>
      </c>
      <c r="AC41" s="26" t="n">
        <f aca="false">$Y$22*N41</f>
        <v>0</v>
      </c>
      <c r="AD41" s="26" t="n">
        <f aca="false">$Y$22*O41</f>
        <v>0</v>
      </c>
      <c r="AE41" s="26" t="n">
        <f aca="false">$Y$22*P41</f>
        <v>0</v>
      </c>
      <c r="AF41" s="26" t="n">
        <f aca="false">$Y$22*Q41</f>
        <v>23014.9736030897</v>
      </c>
      <c r="AG41" s="26" t="n">
        <f aca="false">$Y$22*R41</f>
        <v>0</v>
      </c>
      <c r="AH41" s="26" t="n">
        <f aca="false">$Y$22*S41</f>
        <v>0</v>
      </c>
      <c r="AI41" s="26" t="n">
        <f aca="false">$Y$22*T41</f>
        <v>0</v>
      </c>
      <c r="AJ41" s="26" t="n">
        <f aca="false">$Y$22*U41</f>
        <v>0</v>
      </c>
      <c r="AL41" s="26" t="n">
        <f aca="false">(A41-AA41)/1</f>
        <v>0</v>
      </c>
      <c r="AM41" s="26" t="n">
        <f aca="false">(B41-AB41)/2</f>
        <v>0</v>
      </c>
      <c r="AN41" s="26" t="n">
        <f aca="false">(C41-AC41)/3</f>
        <v>0</v>
      </c>
      <c r="AO41" s="26" t="n">
        <f aca="false">(D41-AD41)/4</f>
        <v>0</v>
      </c>
      <c r="AP41" s="26" t="n">
        <f aca="false">(E41-AE41)/5</f>
        <v>0</v>
      </c>
      <c r="AQ41" s="26" t="n">
        <f aca="false">(F41-AF41)/6</f>
        <v>21164.1710661517</v>
      </c>
      <c r="AR41" s="26" t="n">
        <f aca="false">(G41-AG41)/7</f>
        <v>0</v>
      </c>
      <c r="AS41" s="26" t="n">
        <f aca="false">(H41-AH41)/8</f>
        <v>0</v>
      </c>
      <c r="AT41" s="26" t="n">
        <f aca="false">(I41-AI41)/9</f>
        <v>0</v>
      </c>
      <c r="AU41" s="26" t="n">
        <f aca="false">(J41-AJ41)/10</f>
        <v>0</v>
      </c>
      <c r="AW41" s="26" t="n">
        <f aca="false">SUM(AL41:AU41)</f>
        <v>21164.1710661517</v>
      </c>
    </row>
    <row r="42" customFormat="false" ht="12.8" hidden="true" customHeight="false" outlineLevel="0" collapsed="false">
      <c r="A42" s="26" t="n">
        <f aca="false">'Ten Year Plan'!G36/((1+'Current Financials'!$B$18)^(A$21-'Current Financials'!$B$12))</f>
        <v>0</v>
      </c>
      <c r="B42" s="26" t="n">
        <f aca="false">'Ten Year Plan'!H36/((1+'Current Financials'!$B$18)^(B$21-'Current Financials'!$B$12))</f>
        <v>0</v>
      </c>
      <c r="C42" s="26" t="n">
        <f aca="false">'Ten Year Plan'!I36/((1+'Current Financials'!$B$18)^(C$21-'Current Financials'!$B$12))</f>
        <v>0</v>
      </c>
      <c r="D42" s="26" t="n">
        <f aca="false">'Ten Year Plan'!J36/((1+'Current Financials'!$B$18)^(D$21-'Current Financials'!$B$12))</f>
        <v>0</v>
      </c>
      <c r="E42" s="26" t="n">
        <f aca="false">'Ten Year Plan'!K36/((1+'Current Financials'!$B$18)^(E$21-'Current Financials'!$B$12))</f>
        <v>0</v>
      </c>
      <c r="F42" s="26" t="n">
        <f aca="false">'Ten Year Plan'!L36/((1+'Current Financials'!$B$18)^(F$21-'Current Financials'!$B$12))</f>
        <v>0</v>
      </c>
      <c r="G42" s="26" t="n">
        <f aca="false">'Ten Year Plan'!M36/((1+'Current Financials'!$B$18)^(G$21-'Current Financials'!$B$12))</f>
        <v>0</v>
      </c>
      <c r="H42" s="26" t="n">
        <f aca="false">'Ten Year Plan'!N36/((1+'Current Financials'!$B$18)^(H$21-'Current Financials'!$B$12))</f>
        <v>0</v>
      </c>
      <c r="I42" s="26" t="n">
        <f aca="false">'Ten Year Plan'!O36/((1+'Current Financials'!$B$18)^(I$21-'Current Financials'!$B$12))</f>
        <v>0</v>
      </c>
      <c r="J42" s="26" t="n">
        <f aca="false">'Ten Year Plan'!P36/((1+'Current Financials'!$B$18)^(J$21-'Current Financials'!$B$12))</f>
        <v>20000</v>
      </c>
      <c r="L42" s="26" t="n">
        <f aca="false">A42*0.9</f>
        <v>0</v>
      </c>
      <c r="M42" s="26" t="n">
        <f aca="false">B42*0.8</f>
        <v>0</v>
      </c>
      <c r="N42" s="26" t="n">
        <f aca="false">C42*0.7</f>
        <v>0</v>
      </c>
      <c r="O42" s="26" t="n">
        <f aca="false">D42*0.6</f>
        <v>0</v>
      </c>
      <c r="P42" s="26" t="n">
        <f aca="false">E42*0.5</f>
        <v>0</v>
      </c>
      <c r="Q42" s="26" t="n">
        <f aca="false">F42*0.4</f>
        <v>0</v>
      </c>
      <c r="R42" s="26" t="n">
        <f aca="false">G42*0.3</f>
        <v>0</v>
      </c>
      <c r="S42" s="26" t="n">
        <f aca="false">H42*0.2</f>
        <v>0</v>
      </c>
      <c r="T42" s="26" t="n">
        <f aca="false">I42*0.1</f>
        <v>0</v>
      </c>
      <c r="U42" s="26" t="n">
        <f aca="false">J42*0</f>
        <v>0</v>
      </c>
      <c r="W42" s="26" t="n">
        <f aca="false">SUM(L42:U42)</f>
        <v>0</v>
      </c>
      <c r="AA42" s="26" t="n">
        <f aca="false">$Y$22*L42</f>
        <v>0</v>
      </c>
      <c r="AB42" s="26" t="n">
        <f aca="false">$Y$22*M42</f>
        <v>0</v>
      </c>
      <c r="AC42" s="26" t="n">
        <f aca="false">$Y$22*N42</f>
        <v>0</v>
      </c>
      <c r="AD42" s="26" t="n">
        <f aca="false">$Y$22*O42</f>
        <v>0</v>
      </c>
      <c r="AE42" s="26" t="n">
        <f aca="false">$Y$22*P42</f>
        <v>0</v>
      </c>
      <c r="AF42" s="26" t="n">
        <f aca="false">$Y$22*Q42</f>
        <v>0</v>
      </c>
      <c r="AG42" s="26" t="n">
        <f aca="false">$Y$22*R42</f>
        <v>0</v>
      </c>
      <c r="AH42" s="26" t="n">
        <f aca="false">$Y$22*S42</f>
        <v>0</v>
      </c>
      <c r="AI42" s="26" t="n">
        <f aca="false">$Y$22*T42</f>
        <v>0</v>
      </c>
      <c r="AJ42" s="26" t="n">
        <f aca="false">$Y$22*U42</f>
        <v>0</v>
      </c>
      <c r="AL42" s="26" t="n">
        <f aca="false">(A42-AA42)/1</f>
        <v>0</v>
      </c>
      <c r="AM42" s="26" t="n">
        <f aca="false">(B42-AB42)/2</f>
        <v>0</v>
      </c>
      <c r="AN42" s="26" t="n">
        <f aca="false">(C42-AC42)/3</f>
        <v>0</v>
      </c>
      <c r="AO42" s="26" t="n">
        <f aca="false">(D42-AD42)/4</f>
        <v>0</v>
      </c>
      <c r="AP42" s="26" t="n">
        <f aca="false">(E42-AE42)/5</f>
        <v>0</v>
      </c>
      <c r="AQ42" s="26" t="n">
        <f aca="false">(F42-AF42)/6</f>
        <v>0</v>
      </c>
      <c r="AR42" s="26" t="n">
        <f aca="false">(G42-AG42)/7</f>
        <v>0</v>
      </c>
      <c r="AS42" s="26" t="n">
        <f aca="false">(H42-AH42)/8</f>
        <v>0</v>
      </c>
      <c r="AT42" s="26" t="n">
        <f aca="false">(I42-AI42)/9</f>
        <v>0</v>
      </c>
      <c r="AU42" s="26" t="n">
        <f aca="false">(J42-AJ42)/10</f>
        <v>2000</v>
      </c>
      <c r="AW42" s="26" t="n">
        <f aca="false">SUM(AL42:AU42)</f>
        <v>2000</v>
      </c>
    </row>
    <row r="43" customFormat="false" ht="12.8" hidden="true" customHeight="false" outlineLevel="0" collapsed="false">
      <c r="A43" s="26" t="n">
        <f aca="false">'Ten Year Plan'!G37/((1+'Current Financials'!$B$18)^(A$21-'Current Financials'!$B$12))</f>
        <v>10000</v>
      </c>
      <c r="B43" s="26" t="n">
        <f aca="false">'Ten Year Plan'!H37/((1+'Current Financials'!$B$18)^(B$21-'Current Financials'!$B$12))</f>
        <v>0</v>
      </c>
      <c r="C43" s="26" t="n">
        <f aca="false">'Ten Year Plan'!I37/((1+'Current Financials'!$B$18)^(C$21-'Current Financials'!$B$12))</f>
        <v>0</v>
      </c>
      <c r="D43" s="26" t="n">
        <f aca="false">'Ten Year Plan'!J37/((1+'Current Financials'!$B$18)^(D$21-'Current Financials'!$B$12))</f>
        <v>0</v>
      </c>
      <c r="E43" s="26" t="n">
        <f aca="false">'Ten Year Plan'!K37/((1+'Current Financials'!$B$18)^(E$21-'Current Financials'!$B$12))</f>
        <v>0</v>
      </c>
      <c r="F43" s="26" t="n">
        <f aca="false">'Ten Year Plan'!L37/((1+'Current Financials'!$B$18)^(F$21-'Current Financials'!$B$12))</f>
        <v>0</v>
      </c>
      <c r="G43" s="26" t="n">
        <f aca="false">'Ten Year Plan'!M37/((1+'Current Financials'!$B$18)^(G$21-'Current Financials'!$B$12))</f>
        <v>0</v>
      </c>
      <c r="H43" s="26" t="n">
        <f aca="false">'Ten Year Plan'!N37/((1+'Current Financials'!$B$18)^(H$21-'Current Financials'!$B$12))</f>
        <v>0</v>
      </c>
      <c r="I43" s="26" t="n">
        <f aca="false">'Ten Year Plan'!O37/((1+'Current Financials'!$B$18)^(I$21-'Current Financials'!$B$12))</f>
        <v>0</v>
      </c>
      <c r="J43" s="26" t="n">
        <f aca="false">'Ten Year Plan'!P37/((1+'Current Financials'!$B$18)^(J$21-'Current Financials'!$B$12))</f>
        <v>0</v>
      </c>
      <c r="L43" s="26" t="n">
        <f aca="false">A43*0.9</f>
        <v>9000</v>
      </c>
      <c r="M43" s="26" t="n">
        <f aca="false">B43*0.8</f>
        <v>0</v>
      </c>
      <c r="N43" s="26" t="n">
        <f aca="false">C43*0.7</f>
        <v>0</v>
      </c>
      <c r="O43" s="26" t="n">
        <f aca="false">D43*0.6</f>
        <v>0</v>
      </c>
      <c r="P43" s="26" t="n">
        <f aca="false">E43*0.5</f>
        <v>0</v>
      </c>
      <c r="Q43" s="26" t="n">
        <f aca="false">F43*0.4</f>
        <v>0</v>
      </c>
      <c r="R43" s="26" t="n">
        <f aca="false">G43*0.3</f>
        <v>0</v>
      </c>
      <c r="S43" s="26" t="n">
        <f aca="false">H43*0.2</f>
        <v>0</v>
      </c>
      <c r="T43" s="26" t="n">
        <f aca="false">I43*0.1</f>
        <v>0</v>
      </c>
      <c r="U43" s="26" t="n">
        <f aca="false">J43*0</f>
        <v>0</v>
      </c>
      <c r="W43" s="26" t="n">
        <f aca="false">SUM(L43:U43)</f>
        <v>9000</v>
      </c>
      <c r="AA43" s="26" t="n">
        <f aca="false">$Y$22*L43</f>
        <v>3452.24604046345</v>
      </c>
      <c r="AB43" s="26" t="n">
        <f aca="false">$Y$22*M43</f>
        <v>0</v>
      </c>
      <c r="AC43" s="26" t="n">
        <f aca="false">$Y$22*N43</f>
        <v>0</v>
      </c>
      <c r="AD43" s="26" t="n">
        <f aca="false">$Y$22*O43</f>
        <v>0</v>
      </c>
      <c r="AE43" s="26" t="n">
        <f aca="false">$Y$22*P43</f>
        <v>0</v>
      </c>
      <c r="AF43" s="26" t="n">
        <f aca="false">$Y$22*Q43</f>
        <v>0</v>
      </c>
      <c r="AG43" s="26" t="n">
        <f aca="false">$Y$22*R43</f>
        <v>0</v>
      </c>
      <c r="AH43" s="26" t="n">
        <f aca="false">$Y$22*S43</f>
        <v>0</v>
      </c>
      <c r="AI43" s="26" t="n">
        <f aca="false">$Y$22*T43</f>
        <v>0</v>
      </c>
      <c r="AJ43" s="26" t="n">
        <f aca="false">$Y$22*U43</f>
        <v>0</v>
      </c>
      <c r="AL43" s="26" t="n">
        <f aca="false">(A43-AA43)/1</f>
        <v>6547.75395953655</v>
      </c>
      <c r="AM43" s="26" t="n">
        <f aca="false">(B43-AB43)/2</f>
        <v>0</v>
      </c>
      <c r="AN43" s="26" t="n">
        <f aca="false">(C43-AC43)/3</f>
        <v>0</v>
      </c>
      <c r="AO43" s="26" t="n">
        <f aca="false">(D43-AD43)/4</f>
        <v>0</v>
      </c>
      <c r="AP43" s="26" t="n">
        <f aca="false">(E43-AE43)/5</f>
        <v>0</v>
      </c>
      <c r="AQ43" s="26" t="n">
        <f aca="false">(F43-AF43)/6</f>
        <v>0</v>
      </c>
      <c r="AR43" s="26" t="n">
        <f aca="false">(G43-AG43)/7</f>
        <v>0</v>
      </c>
      <c r="AS43" s="26" t="n">
        <f aca="false">(H43-AH43)/8</f>
        <v>0</v>
      </c>
      <c r="AT43" s="26" t="n">
        <f aca="false">(I43-AI43)/9</f>
        <v>0</v>
      </c>
      <c r="AU43" s="26" t="n">
        <f aca="false">(J43-AJ43)/10</f>
        <v>0</v>
      </c>
      <c r="AW43" s="26" t="n">
        <f aca="false">SUM(AL43:AU43)</f>
        <v>6547.75395953655</v>
      </c>
    </row>
    <row r="44" customFormat="false" ht="12.8" hidden="true" customHeight="false" outlineLevel="0" collapsed="false">
      <c r="A44" s="26" t="n">
        <f aca="false">'Ten Year Plan'!G38/((1+'Current Financials'!$B$18)^(A$21-'Current Financials'!$B$12))</f>
        <v>0</v>
      </c>
      <c r="B44" s="26" t="n">
        <f aca="false">'Ten Year Plan'!H38/((1+'Current Financials'!$B$18)^(B$21-'Current Financials'!$B$12))</f>
        <v>10000</v>
      </c>
      <c r="C44" s="26" t="n">
        <f aca="false">'Ten Year Plan'!I38/((1+'Current Financials'!$B$18)^(C$21-'Current Financials'!$B$12))</f>
        <v>0</v>
      </c>
      <c r="D44" s="26" t="n">
        <f aca="false">'Ten Year Plan'!J38/((1+'Current Financials'!$B$18)^(D$21-'Current Financials'!$B$12))</f>
        <v>10000</v>
      </c>
      <c r="E44" s="26" t="n">
        <f aca="false">'Ten Year Plan'!K38/((1+'Current Financials'!$B$18)^(E$21-'Current Financials'!$B$12))</f>
        <v>0</v>
      </c>
      <c r="F44" s="26" t="n">
        <f aca="false">'Ten Year Plan'!L38/((1+'Current Financials'!$B$18)^(F$21-'Current Financials'!$B$12))</f>
        <v>10000</v>
      </c>
      <c r="G44" s="26" t="n">
        <f aca="false">'Ten Year Plan'!M38/((1+'Current Financials'!$B$18)^(G$21-'Current Financials'!$B$12))</f>
        <v>0</v>
      </c>
      <c r="H44" s="26" t="n">
        <f aca="false">'Ten Year Plan'!N38/((1+'Current Financials'!$B$18)^(H$21-'Current Financials'!$B$12))</f>
        <v>0</v>
      </c>
      <c r="I44" s="26" t="n">
        <f aca="false">'Ten Year Plan'!O38/((1+'Current Financials'!$B$18)^(I$21-'Current Financials'!$B$12))</f>
        <v>0</v>
      </c>
      <c r="J44" s="26" t="n">
        <f aca="false">'Ten Year Plan'!P38/((1+'Current Financials'!$B$18)^(J$21-'Current Financials'!$B$12))</f>
        <v>0</v>
      </c>
      <c r="L44" s="26" t="n">
        <f aca="false">A44*0.9</f>
        <v>0</v>
      </c>
      <c r="M44" s="26" t="n">
        <f aca="false">B44*0.8</f>
        <v>8000</v>
      </c>
      <c r="N44" s="26" t="n">
        <f aca="false">C44*0.7</f>
        <v>0</v>
      </c>
      <c r="O44" s="26" t="n">
        <f aca="false">D44*0.6</f>
        <v>6000</v>
      </c>
      <c r="P44" s="26" t="n">
        <f aca="false">E44*0.5</f>
        <v>0</v>
      </c>
      <c r="Q44" s="26" t="n">
        <f aca="false">F44*0.4</f>
        <v>4000</v>
      </c>
      <c r="R44" s="26" t="n">
        <f aca="false">G44*0.3</f>
        <v>0</v>
      </c>
      <c r="S44" s="26" t="n">
        <f aca="false">H44*0.2</f>
        <v>0</v>
      </c>
      <c r="T44" s="26" t="n">
        <f aca="false">I44*0.1</f>
        <v>0</v>
      </c>
      <c r="U44" s="26" t="n">
        <f aca="false">J44*0</f>
        <v>0</v>
      </c>
      <c r="W44" s="26" t="n">
        <f aca="false">SUM(L44:U44)</f>
        <v>18000</v>
      </c>
      <c r="AA44" s="26" t="n">
        <f aca="false">$Y$22*L44</f>
        <v>0</v>
      </c>
      <c r="AB44" s="26" t="n">
        <f aca="false">$Y$22*M44</f>
        <v>3068.66314707862</v>
      </c>
      <c r="AC44" s="26" t="n">
        <f aca="false">$Y$22*N44</f>
        <v>0</v>
      </c>
      <c r="AD44" s="26" t="n">
        <f aca="false">$Y$22*O44</f>
        <v>2301.49736030897</v>
      </c>
      <c r="AE44" s="26" t="n">
        <f aca="false">$Y$22*P44</f>
        <v>0</v>
      </c>
      <c r="AF44" s="26" t="n">
        <f aca="false">$Y$22*Q44</f>
        <v>1534.33157353931</v>
      </c>
      <c r="AG44" s="26" t="n">
        <f aca="false">$Y$22*R44</f>
        <v>0</v>
      </c>
      <c r="AH44" s="26" t="n">
        <f aca="false">$Y$22*S44</f>
        <v>0</v>
      </c>
      <c r="AI44" s="26" t="n">
        <f aca="false">$Y$22*T44</f>
        <v>0</v>
      </c>
      <c r="AJ44" s="26" t="n">
        <f aca="false">$Y$22*U44</f>
        <v>0</v>
      </c>
      <c r="AL44" s="26" t="n">
        <f aca="false">(A44-AA44)/1</f>
        <v>0</v>
      </c>
      <c r="AM44" s="26" t="n">
        <f aca="false">(B44-AB44)/2</f>
        <v>3465.66842646069</v>
      </c>
      <c r="AN44" s="26" t="n">
        <f aca="false">(C44-AC44)/3</f>
        <v>0</v>
      </c>
      <c r="AO44" s="26" t="n">
        <f aca="false">(D44-AD44)/4</f>
        <v>1924.62565992276</v>
      </c>
      <c r="AP44" s="26" t="n">
        <f aca="false">(E44-AE44)/5</f>
        <v>0</v>
      </c>
      <c r="AQ44" s="26" t="n">
        <f aca="false">(F44-AF44)/6</f>
        <v>1410.94473774345</v>
      </c>
      <c r="AR44" s="26" t="n">
        <f aca="false">(G44-AG44)/7</f>
        <v>0</v>
      </c>
      <c r="AS44" s="26" t="n">
        <f aca="false">(H44-AH44)/8</f>
        <v>0</v>
      </c>
      <c r="AT44" s="26" t="n">
        <f aca="false">(I44-AI44)/9</f>
        <v>0</v>
      </c>
      <c r="AU44" s="26" t="n">
        <f aca="false">(J44-AJ44)/10</f>
        <v>0</v>
      </c>
      <c r="AW44" s="26" t="n">
        <f aca="false">SUM(AL44:AU44)</f>
        <v>6801.23882412689</v>
      </c>
    </row>
    <row r="45" customFormat="false" ht="12.8" hidden="true" customHeight="false" outlineLevel="0" collapsed="false">
      <c r="A45" s="26" t="n">
        <f aca="false">'Ten Year Plan'!G39/((1+'Current Financials'!$B$18)^(A$21-'Current Financials'!$B$12))</f>
        <v>0</v>
      </c>
      <c r="B45" s="26" t="n">
        <f aca="false">'Ten Year Plan'!H39/((1+'Current Financials'!$B$18)^(B$21-'Current Financials'!$B$12))</f>
        <v>0</v>
      </c>
      <c r="C45" s="26" t="n">
        <f aca="false">'Ten Year Plan'!I39/((1+'Current Financials'!$B$18)^(C$21-'Current Financials'!$B$12))</f>
        <v>0</v>
      </c>
      <c r="D45" s="26" t="n">
        <f aca="false">'Ten Year Plan'!J39/((1+'Current Financials'!$B$18)^(D$21-'Current Financials'!$B$12))</f>
        <v>0</v>
      </c>
      <c r="E45" s="26" t="n">
        <f aca="false">'Ten Year Plan'!K39/((1+'Current Financials'!$B$18)^(E$21-'Current Financials'!$B$12))</f>
        <v>0</v>
      </c>
      <c r="F45" s="26" t="n">
        <f aca="false">'Ten Year Plan'!L39/((1+'Current Financials'!$B$18)^(F$21-'Current Financials'!$B$12))</f>
        <v>0</v>
      </c>
      <c r="G45" s="26" t="n">
        <f aca="false">'Ten Year Plan'!M39/((1+'Current Financials'!$B$18)^(G$21-'Current Financials'!$B$12))</f>
        <v>0</v>
      </c>
      <c r="H45" s="26" t="n">
        <f aca="false">'Ten Year Plan'!N39/((1+'Current Financials'!$B$18)^(H$21-'Current Financials'!$B$12))</f>
        <v>0</v>
      </c>
      <c r="I45" s="26" t="n">
        <f aca="false">'Ten Year Plan'!O39/((1+'Current Financials'!$B$18)^(I$21-'Current Financials'!$B$12))</f>
        <v>0</v>
      </c>
      <c r="J45" s="26" t="n">
        <f aca="false">'Ten Year Plan'!P39/((1+'Current Financials'!$B$18)^(J$21-'Current Financials'!$B$12))</f>
        <v>0</v>
      </c>
      <c r="L45" s="26" t="n">
        <f aca="false">A45*0.9</f>
        <v>0</v>
      </c>
      <c r="M45" s="26" t="n">
        <f aca="false">B45*0.8</f>
        <v>0</v>
      </c>
      <c r="N45" s="26" t="n">
        <f aca="false">C45*0.7</f>
        <v>0</v>
      </c>
      <c r="O45" s="26" t="n">
        <f aca="false">D45*0.6</f>
        <v>0</v>
      </c>
      <c r="P45" s="26" t="n">
        <f aca="false">E45*0.5</f>
        <v>0</v>
      </c>
      <c r="Q45" s="26" t="n">
        <f aca="false">F45*0.4</f>
        <v>0</v>
      </c>
      <c r="R45" s="26" t="n">
        <f aca="false">G45*0.3</f>
        <v>0</v>
      </c>
      <c r="S45" s="26" t="n">
        <f aca="false">H45*0.2</f>
        <v>0</v>
      </c>
      <c r="T45" s="26" t="n">
        <f aca="false">I45*0.1</f>
        <v>0</v>
      </c>
      <c r="U45" s="26" t="n">
        <f aca="false">J45*0</f>
        <v>0</v>
      </c>
      <c r="W45" s="26" t="n">
        <f aca="false">SUM(L45:U45)</f>
        <v>0</v>
      </c>
      <c r="AA45" s="26" t="n">
        <f aca="false">$Y$22*L45</f>
        <v>0</v>
      </c>
      <c r="AB45" s="26" t="n">
        <f aca="false">$Y$22*M45</f>
        <v>0</v>
      </c>
      <c r="AC45" s="26" t="n">
        <f aca="false">$Y$22*N45</f>
        <v>0</v>
      </c>
      <c r="AD45" s="26" t="n">
        <f aca="false">$Y$22*O45</f>
        <v>0</v>
      </c>
      <c r="AE45" s="26" t="n">
        <f aca="false">$Y$22*P45</f>
        <v>0</v>
      </c>
      <c r="AF45" s="26" t="n">
        <f aca="false">$Y$22*Q45</f>
        <v>0</v>
      </c>
      <c r="AG45" s="26" t="n">
        <f aca="false">$Y$22*R45</f>
        <v>0</v>
      </c>
      <c r="AH45" s="26" t="n">
        <f aca="false">$Y$22*S45</f>
        <v>0</v>
      </c>
      <c r="AI45" s="26" t="n">
        <f aca="false">$Y$22*T45</f>
        <v>0</v>
      </c>
      <c r="AJ45" s="26" t="n">
        <f aca="false">$Y$22*U45</f>
        <v>0</v>
      </c>
      <c r="AL45" s="26" t="n">
        <f aca="false">(A45-AA45)/1</f>
        <v>0</v>
      </c>
      <c r="AM45" s="26" t="n">
        <f aca="false">(B45-AB45)/2</f>
        <v>0</v>
      </c>
      <c r="AN45" s="26" t="n">
        <f aca="false">(C45-AC45)/3</f>
        <v>0</v>
      </c>
      <c r="AO45" s="26" t="n">
        <f aca="false">(D45-AD45)/4</f>
        <v>0</v>
      </c>
      <c r="AP45" s="26" t="n">
        <f aca="false">(E45-AE45)/5</f>
        <v>0</v>
      </c>
      <c r="AQ45" s="26" t="n">
        <f aca="false">(F45-AF45)/6</f>
        <v>0</v>
      </c>
      <c r="AR45" s="26" t="n">
        <f aca="false">(G45-AG45)/7</f>
        <v>0</v>
      </c>
      <c r="AS45" s="26" t="n">
        <f aca="false">(H45-AH45)/8</f>
        <v>0</v>
      </c>
      <c r="AT45" s="26" t="n">
        <f aca="false">(I45-AI45)/9</f>
        <v>0</v>
      </c>
      <c r="AU45" s="26" t="n">
        <f aca="false">(J45-AJ45)/10</f>
        <v>0</v>
      </c>
      <c r="AW45" s="26" t="n">
        <f aca="false">SUM(AL45:AU45)</f>
        <v>0</v>
      </c>
    </row>
    <row r="46" customFormat="false" ht="12.8" hidden="true" customHeight="false" outlineLevel="0" collapsed="false">
      <c r="A46" s="26" t="n">
        <f aca="false">'Ten Year Plan'!G40/((1+'Current Financials'!$B$18)^(A$21-'Current Financials'!$B$12))</f>
        <v>0</v>
      </c>
      <c r="B46" s="26" t="n">
        <f aca="false">'Ten Year Plan'!H40/((1+'Current Financials'!$B$18)^(B$21-'Current Financials'!$B$12))</f>
        <v>0</v>
      </c>
      <c r="C46" s="26" t="n">
        <f aca="false">'Ten Year Plan'!I40/((1+'Current Financials'!$B$18)^(C$21-'Current Financials'!$B$12))</f>
        <v>0</v>
      </c>
      <c r="D46" s="26" t="n">
        <f aca="false">'Ten Year Plan'!J40/((1+'Current Financials'!$B$18)^(D$21-'Current Financials'!$B$12))</f>
        <v>0</v>
      </c>
      <c r="E46" s="26" t="n">
        <f aca="false">'Ten Year Plan'!K40/((1+'Current Financials'!$B$18)^(E$21-'Current Financials'!$B$12))</f>
        <v>0</v>
      </c>
      <c r="F46" s="26" t="n">
        <f aca="false">'Ten Year Plan'!L40/((1+'Current Financials'!$B$18)^(F$21-'Current Financials'!$B$12))</f>
        <v>0</v>
      </c>
      <c r="G46" s="26" t="n">
        <f aca="false">'Ten Year Plan'!M40/((1+'Current Financials'!$B$18)^(G$21-'Current Financials'!$B$12))</f>
        <v>0</v>
      </c>
      <c r="H46" s="26" t="n">
        <f aca="false">'Ten Year Plan'!N40/((1+'Current Financials'!$B$18)^(H$21-'Current Financials'!$B$12))</f>
        <v>0</v>
      </c>
      <c r="I46" s="26" t="n">
        <f aca="false">'Ten Year Plan'!O40/((1+'Current Financials'!$B$18)^(I$21-'Current Financials'!$B$12))</f>
        <v>0</v>
      </c>
      <c r="J46" s="26" t="n">
        <f aca="false">'Ten Year Plan'!P40/((1+'Current Financials'!$B$18)^(J$21-'Current Financials'!$B$12))</f>
        <v>0</v>
      </c>
      <c r="L46" s="26" t="n">
        <f aca="false">A46*0.9</f>
        <v>0</v>
      </c>
      <c r="M46" s="26" t="n">
        <f aca="false">B46*0.8</f>
        <v>0</v>
      </c>
      <c r="N46" s="26" t="n">
        <f aca="false">C46*0.7</f>
        <v>0</v>
      </c>
      <c r="O46" s="26" t="n">
        <f aca="false">D46*0.6</f>
        <v>0</v>
      </c>
      <c r="P46" s="26" t="n">
        <f aca="false">E46*0.5</f>
        <v>0</v>
      </c>
      <c r="Q46" s="26" t="n">
        <f aca="false">F46*0.4</f>
        <v>0</v>
      </c>
      <c r="R46" s="26" t="n">
        <f aca="false">G46*0.3</f>
        <v>0</v>
      </c>
      <c r="S46" s="26" t="n">
        <f aca="false">H46*0.2</f>
        <v>0</v>
      </c>
      <c r="T46" s="26" t="n">
        <f aca="false">I46*0.1</f>
        <v>0</v>
      </c>
      <c r="U46" s="26" t="n">
        <f aca="false">J46*0</f>
        <v>0</v>
      </c>
      <c r="W46" s="26" t="n">
        <f aca="false">SUM(L46:U46)</f>
        <v>0</v>
      </c>
      <c r="AA46" s="26" t="n">
        <f aca="false">$Y$22*L46</f>
        <v>0</v>
      </c>
      <c r="AB46" s="26" t="n">
        <f aca="false">$Y$22*M46</f>
        <v>0</v>
      </c>
      <c r="AC46" s="26" t="n">
        <f aca="false">$Y$22*N46</f>
        <v>0</v>
      </c>
      <c r="AD46" s="26" t="n">
        <f aca="false">$Y$22*O46</f>
        <v>0</v>
      </c>
      <c r="AE46" s="26" t="n">
        <f aca="false">$Y$22*P46</f>
        <v>0</v>
      </c>
      <c r="AF46" s="26" t="n">
        <f aca="false">$Y$22*Q46</f>
        <v>0</v>
      </c>
      <c r="AG46" s="26" t="n">
        <f aca="false">$Y$22*R46</f>
        <v>0</v>
      </c>
      <c r="AH46" s="26" t="n">
        <f aca="false">$Y$22*S46</f>
        <v>0</v>
      </c>
      <c r="AI46" s="26" t="n">
        <f aca="false">$Y$22*T46</f>
        <v>0</v>
      </c>
      <c r="AJ46" s="26" t="n">
        <f aca="false">$Y$22*U46</f>
        <v>0</v>
      </c>
      <c r="AL46" s="26" t="n">
        <f aca="false">(A46-AA46)/1</f>
        <v>0</v>
      </c>
      <c r="AM46" s="26" t="n">
        <f aca="false">(B46-AB46)/2</f>
        <v>0</v>
      </c>
      <c r="AN46" s="26" t="n">
        <f aca="false">(C46-AC46)/3</f>
        <v>0</v>
      </c>
      <c r="AO46" s="26" t="n">
        <f aca="false">(D46-AD46)/4</f>
        <v>0</v>
      </c>
      <c r="AP46" s="26" t="n">
        <f aca="false">(E46-AE46)/5</f>
        <v>0</v>
      </c>
      <c r="AQ46" s="26" t="n">
        <f aca="false">(F46-AF46)/6</f>
        <v>0</v>
      </c>
      <c r="AR46" s="26" t="n">
        <f aca="false">(G46-AG46)/7</f>
        <v>0</v>
      </c>
      <c r="AS46" s="26" t="n">
        <f aca="false">(H46-AH46)/8</f>
        <v>0</v>
      </c>
      <c r="AT46" s="26" t="n">
        <f aca="false">(I46-AI46)/9</f>
        <v>0</v>
      </c>
      <c r="AU46" s="26" t="n">
        <f aca="false">(J46-AJ46)/10</f>
        <v>0</v>
      </c>
      <c r="AW46" s="26" t="n">
        <f aca="false">SUM(AL46:AU46)</f>
        <v>0</v>
      </c>
    </row>
    <row r="47" customFormat="false" ht="12.8" hidden="true" customHeight="false" outlineLevel="0" collapsed="false">
      <c r="A47" s="26" t="n">
        <f aca="false">'Ten Year Plan'!G41/((1+'Current Financials'!$B$18)^(A$21-'Current Financials'!$B$12))</f>
        <v>0</v>
      </c>
      <c r="B47" s="26" t="n">
        <f aca="false">'Ten Year Plan'!H41/((1+'Current Financials'!$B$18)^(B$21-'Current Financials'!$B$12))</f>
        <v>45000</v>
      </c>
      <c r="C47" s="26" t="n">
        <f aca="false">'Ten Year Plan'!I41/((1+'Current Financials'!$B$18)^(C$21-'Current Financials'!$B$12))</f>
        <v>0</v>
      </c>
      <c r="D47" s="26" t="n">
        <f aca="false">'Ten Year Plan'!J41/((1+'Current Financials'!$B$18)^(D$21-'Current Financials'!$B$12))</f>
        <v>0</v>
      </c>
      <c r="E47" s="26" t="n">
        <f aca="false">'Ten Year Plan'!K41/((1+'Current Financials'!$B$18)^(E$21-'Current Financials'!$B$12))</f>
        <v>0</v>
      </c>
      <c r="F47" s="26" t="n">
        <f aca="false">'Ten Year Plan'!L41/((1+'Current Financials'!$B$18)^(F$21-'Current Financials'!$B$12))</f>
        <v>0</v>
      </c>
      <c r="G47" s="26" t="n">
        <f aca="false">'Ten Year Plan'!M41/((1+'Current Financials'!$B$18)^(G$21-'Current Financials'!$B$12))</f>
        <v>0</v>
      </c>
      <c r="H47" s="26" t="n">
        <f aca="false">'Ten Year Plan'!N41/((1+'Current Financials'!$B$18)^(H$21-'Current Financials'!$B$12))</f>
        <v>0</v>
      </c>
      <c r="I47" s="26" t="n">
        <f aca="false">'Ten Year Plan'!O41/((1+'Current Financials'!$B$18)^(I$21-'Current Financials'!$B$12))</f>
        <v>0</v>
      </c>
      <c r="J47" s="26" t="n">
        <f aca="false">'Ten Year Plan'!P41/((1+'Current Financials'!$B$18)^(J$21-'Current Financials'!$B$12))</f>
        <v>0</v>
      </c>
      <c r="L47" s="26" t="n">
        <f aca="false">A47*0.9</f>
        <v>0</v>
      </c>
      <c r="M47" s="26" t="n">
        <f aca="false">B47*0.8</f>
        <v>36000</v>
      </c>
      <c r="N47" s="26" t="n">
        <f aca="false">C47*0.7</f>
        <v>0</v>
      </c>
      <c r="O47" s="26" t="n">
        <f aca="false">D47*0.6</f>
        <v>0</v>
      </c>
      <c r="P47" s="26" t="n">
        <f aca="false">E47*0.5</f>
        <v>0</v>
      </c>
      <c r="Q47" s="26" t="n">
        <f aca="false">F47*0.4</f>
        <v>0</v>
      </c>
      <c r="R47" s="26" t="n">
        <f aca="false">G47*0.3</f>
        <v>0</v>
      </c>
      <c r="S47" s="26" t="n">
        <f aca="false">H47*0.2</f>
        <v>0</v>
      </c>
      <c r="T47" s="26" t="n">
        <f aca="false">I47*0.1</f>
        <v>0</v>
      </c>
      <c r="U47" s="26" t="n">
        <f aca="false">J47*0</f>
        <v>0</v>
      </c>
      <c r="W47" s="26" t="n">
        <f aca="false">SUM(L47:U47)</f>
        <v>36000</v>
      </c>
      <c r="AA47" s="26" t="n">
        <f aca="false">$Y$22*L47</f>
        <v>0</v>
      </c>
      <c r="AB47" s="26" t="n">
        <f aca="false">$Y$22*M47</f>
        <v>13808.9841618538</v>
      </c>
      <c r="AC47" s="26" t="n">
        <f aca="false">$Y$22*N47</f>
        <v>0</v>
      </c>
      <c r="AD47" s="26" t="n">
        <f aca="false">$Y$22*O47</f>
        <v>0</v>
      </c>
      <c r="AE47" s="26" t="n">
        <f aca="false">$Y$22*P47</f>
        <v>0</v>
      </c>
      <c r="AF47" s="26" t="n">
        <f aca="false">$Y$22*Q47</f>
        <v>0</v>
      </c>
      <c r="AG47" s="26" t="n">
        <f aca="false">$Y$22*R47</f>
        <v>0</v>
      </c>
      <c r="AH47" s="26" t="n">
        <f aca="false">$Y$22*S47</f>
        <v>0</v>
      </c>
      <c r="AI47" s="26" t="n">
        <f aca="false">$Y$22*T47</f>
        <v>0</v>
      </c>
      <c r="AJ47" s="26" t="n">
        <f aca="false">$Y$22*U47</f>
        <v>0</v>
      </c>
      <c r="AL47" s="26" t="n">
        <f aca="false">(A47-AA47)/1</f>
        <v>0</v>
      </c>
      <c r="AM47" s="26" t="n">
        <f aca="false">(B47-AB47)/2</f>
        <v>15595.5079190731</v>
      </c>
      <c r="AN47" s="26" t="n">
        <f aca="false">(C47-AC47)/3</f>
        <v>0</v>
      </c>
      <c r="AO47" s="26" t="n">
        <f aca="false">(D47-AD47)/4</f>
        <v>0</v>
      </c>
      <c r="AP47" s="26" t="n">
        <f aca="false">(E47-AE47)/5</f>
        <v>0</v>
      </c>
      <c r="AQ47" s="26" t="n">
        <f aca="false">(F47-AF47)/6</f>
        <v>0</v>
      </c>
      <c r="AR47" s="26" t="n">
        <f aca="false">(G47-AG47)/7</f>
        <v>0</v>
      </c>
      <c r="AS47" s="26" t="n">
        <f aca="false">(H47-AH47)/8</f>
        <v>0</v>
      </c>
      <c r="AT47" s="26" t="n">
        <f aca="false">(I47-AI47)/9</f>
        <v>0</v>
      </c>
      <c r="AU47" s="26" t="n">
        <f aca="false">(J47-AJ47)/10</f>
        <v>0</v>
      </c>
      <c r="AW47" s="26" t="n">
        <f aca="false">SUM(AL47:AU47)</f>
        <v>15595.5079190731</v>
      </c>
    </row>
    <row r="48" customFormat="false" ht="12.8" hidden="true" customHeight="false" outlineLevel="0" collapsed="false">
      <c r="A48" s="26" t="n">
        <f aca="false">'Ten Year Plan'!G42/((1+'Current Financials'!$B$18)^(A$21-'Current Financials'!$B$12))</f>
        <v>0</v>
      </c>
      <c r="B48" s="26" t="n">
        <f aca="false">'Ten Year Plan'!H42/((1+'Current Financials'!$B$18)^(B$21-'Current Financials'!$B$12))</f>
        <v>0</v>
      </c>
      <c r="C48" s="26" t="n">
        <f aca="false">'Ten Year Plan'!I42/((1+'Current Financials'!$B$18)^(C$21-'Current Financials'!$B$12))</f>
        <v>0</v>
      </c>
      <c r="D48" s="26" t="n">
        <f aca="false">'Ten Year Plan'!J42/((1+'Current Financials'!$B$18)^(D$21-'Current Financials'!$B$12))</f>
        <v>0</v>
      </c>
      <c r="E48" s="26" t="n">
        <f aca="false">'Ten Year Plan'!K42/((1+'Current Financials'!$B$18)^(E$21-'Current Financials'!$B$12))</f>
        <v>0</v>
      </c>
      <c r="F48" s="26" t="n">
        <f aca="false">'Ten Year Plan'!L42/((1+'Current Financials'!$B$18)^(F$21-'Current Financials'!$B$12))</f>
        <v>0</v>
      </c>
      <c r="G48" s="26" t="n">
        <f aca="false">'Ten Year Plan'!M42/((1+'Current Financials'!$B$18)^(G$21-'Current Financials'!$B$12))</f>
        <v>15000</v>
      </c>
      <c r="H48" s="26" t="n">
        <f aca="false">'Ten Year Plan'!N42/((1+'Current Financials'!$B$18)^(H$21-'Current Financials'!$B$12))</f>
        <v>0</v>
      </c>
      <c r="I48" s="26" t="n">
        <f aca="false">'Ten Year Plan'!O42/((1+'Current Financials'!$B$18)^(I$21-'Current Financials'!$B$12))</f>
        <v>0</v>
      </c>
      <c r="J48" s="26" t="n">
        <f aca="false">'Ten Year Plan'!P42/((1+'Current Financials'!$B$18)^(J$21-'Current Financials'!$B$12))</f>
        <v>0</v>
      </c>
      <c r="L48" s="26" t="n">
        <f aca="false">A48*0.9</f>
        <v>0</v>
      </c>
      <c r="M48" s="26" t="n">
        <f aca="false">B48*0.8</f>
        <v>0</v>
      </c>
      <c r="N48" s="26" t="n">
        <f aca="false">C48*0.7</f>
        <v>0</v>
      </c>
      <c r="O48" s="26" t="n">
        <f aca="false">D48*0.6</f>
        <v>0</v>
      </c>
      <c r="P48" s="26" t="n">
        <f aca="false">E48*0.5</f>
        <v>0</v>
      </c>
      <c r="Q48" s="26" t="n">
        <f aca="false">F48*0.4</f>
        <v>0</v>
      </c>
      <c r="R48" s="26" t="n">
        <f aca="false">G48*0.3</f>
        <v>4500</v>
      </c>
      <c r="S48" s="26" t="n">
        <f aca="false">H48*0.2</f>
        <v>0</v>
      </c>
      <c r="T48" s="26" t="n">
        <f aca="false">I48*0.1</f>
        <v>0</v>
      </c>
      <c r="U48" s="26" t="n">
        <f aca="false">J48*0</f>
        <v>0</v>
      </c>
      <c r="W48" s="26" t="n">
        <f aca="false">SUM(L48:U48)</f>
        <v>4500</v>
      </c>
      <c r="AA48" s="26" t="n">
        <f aca="false">$Y$22*L48</f>
        <v>0</v>
      </c>
      <c r="AB48" s="26" t="n">
        <f aca="false">$Y$22*M48</f>
        <v>0</v>
      </c>
      <c r="AC48" s="26" t="n">
        <f aca="false">$Y$22*N48</f>
        <v>0</v>
      </c>
      <c r="AD48" s="26" t="n">
        <f aca="false">$Y$22*O48</f>
        <v>0</v>
      </c>
      <c r="AE48" s="26" t="n">
        <f aca="false">$Y$22*P48</f>
        <v>0</v>
      </c>
      <c r="AF48" s="26" t="n">
        <f aca="false">$Y$22*Q48</f>
        <v>0</v>
      </c>
      <c r="AG48" s="26" t="n">
        <f aca="false">$Y$22*R48</f>
        <v>1726.12302023173</v>
      </c>
      <c r="AH48" s="26" t="n">
        <f aca="false">$Y$22*S48</f>
        <v>0</v>
      </c>
      <c r="AI48" s="26" t="n">
        <f aca="false">$Y$22*T48</f>
        <v>0</v>
      </c>
      <c r="AJ48" s="26" t="n">
        <f aca="false">$Y$22*U48</f>
        <v>0</v>
      </c>
      <c r="AL48" s="26" t="n">
        <f aca="false">(A48-AA48)/1</f>
        <v>0</v>
      </c>
      <c r="AM48" s="26" t="n">
        <f aca="false">(B48-AB48)/2</f>
        <v>0</v>
      </c>
      <c r="AN48" s="26" t="n">
        <f aca="false">(C48-AC48)/3</f>
        <v>0</v>
      </c>
      <c r="AO48" s="26" t="n">
        <f aca="false">(D48-AD48)/4</f>
        <v>0</v>
      </c>
      <c r="AP48" s="26" t="n">
        <f aca="false">(E48-AE48)/5</f>
        <v>0</v>
      </c>
      <c r="AQ48" s="26" t="n">
        <f aca="false">(F48-AF48)/6</f>
        <v>0</v>
      </c>
      <c r="AR48" s="26" t="n">
        <f aca="false">(G48-AG48)/7</f>
        <v>1896.2681399669</v>
      </c>
      <c r="AS48" s="26" t="n">
        <f aca="false">(H48-AH48)/8</f>
        <v>0</v>
      </c>
      <c r="AT48" s="26" t="n">
        <f aca="false">(I48-AI48)/9</f>
        <v>0</v>
      </c>
      <c r="AU48" s="26" t="n">
        <f aca="false">(J48-AJ48)/10</f>
        <v>0</v>
      </c>
      <c r="AW48" s="26" t="n">
        <f aca="false">SUM(AL48:AU48)</f>
        <v>1896.2681399669</v>
      </c>
    </row>
    <row r="49" customFormat="false" ht="12.8" hidden="true" customHeight="false" outlineLevel="0" collapsed="false">
      <c r="A49" s="26" t="n">
        <f aca="false">'Ten Year Plan'!G43/((1+'Current Financials'!$B$18)^(A$21-'Current Financials'!$B$12))</f>
        <v>7000</v>
      </c>
      <c r="B49" s="26" t="n">
        <f aca="false">'Ten Year Plan'!H43/((1+'Current Financials'!$B$18)^(B$21-'Current Financials'!$B$12))</f>
        <v>0</v>
      </c>
      <c r="C49" s="26" t="n">
        <f aca="false">'Ten Year Plan'!I43/((1+'Current Financials'!$B$18)^(C$21-'Current Financials'!$B$12))</f>
        <v>0</v>
      </c>
      <c r="D49" s="26" t="n">
        <f aca="false">'Ten Year Plan'!J43/((1+'Current Financials'!$B$18)^(D$21-'Current Financials'!$B$12))</f>
        <v>0</v>
      </c>
      <c r="E49" s="26" t="n">
        <f aca="false">'Ten Year Plan'!K43/((1+'Current Financials'!$B$18)^(E$21-'Current Financials'!$B$12))</f>
        <v>0</v>
      </c>
      <c r="F49" s="26" t="n">
        <f aca="false">'Ten Year Plan'!L43/((1+'Current Financials'!$B$18)^(F$21-'Current Financials'!$B$12))</f>
        <v>0</v>
      </c>
      <c r="G49" s="26" t="n">
        <f aca="false">'Ten Year Plan'!M43/((1+'Current Financials'!$B$18)^(G$21-'Current Financials'!$B$12))</f>
        <v>0</v>
      </c>
      <c r="H49" s="26" t="n">
        <f aca="false">'Ten Year Plan'!N43/((1+'Current Financials'!$B$18)^(H$21-'Current Financials'!$B$12))</f>
        <v>0</v>
      </c>
      <c r="I49" s="26" t="n">
        <f aca="false">'Ten Year Plan'!O43/((1+'Current Financials'!$B$18)^(I$21-'Current Financials'!$B$12))</f>
        <v>0</v>
      </c>
      <c r="J49" s="26" t="n">
        <f aca="false">'Ten Year Plan'!P43/((1+'Current Financials'!$B$18)^(J$21-'Current Financials'!$B$12))</f>
        <v>0</v>
      </c>
      <c r="L49" s="26" t="n">
        <f aca="false">A49*0.9</f>
        <v>6300</v>
      </c>
      <c r="M49" s="26" t="n">
        <f aca="false">B49*0.8</f>
        <v>0</v>
      </c>
      <c r="N49" s="26" t="n">
        <f aca="false">C49*0.7</f>
        <v>0</v>
      </c>
      <c r="O49" s="26" t="n">
        <f aca="false">D49*0.6</f>
        <v>0</v>
      </c>
      <c r="P49" s="26" t="n">
        <f aca="false">E49*0.5</f>
        <v>0</v>
      </c>
      <c r="Q49" s="26" t="n">
        <f aca="false">F49*0.4</f>
        <v>0</v>
      </c>
      <c r="R49" s="26" t="n">
        <f aca="false">G49*0.3</f>
        <v>0</v>
      </c>
      <c r="S49" s="26" t="n">
        <f aca="false">H49*0.2</f>
        <v>0</v>
      </c>
      <c r="T49" s="26" t="n">
        <f aca="false">I49*0.1</f>
        <v>0</v>
      </c>
      <c r="U49" s="26" t="n">
        <f aca="false">J49*0</f>
        <v>0</v>
      </c>
      <c r="W49" s="26" t="n">
        <f aca="false">SUM(L49:U49)</f>
        <v>6300</v>
      </c>
      <c r="AA49" s="26" t="n">
        <f aca="false">$Y$22*L49</f>
        <v>2416.57222832442</v>
      </c>
      <c r="AB49" s="26" t="n">
        <f aca="false">$Y$22*M49</f>
        <v>0</v>
      </c>
      <c r="AC49" s="26" t="n">
        <f aca="false">$Y$22*N49</f>
        <v>0</v>
      </c>
      <c r="AD49" s="26" t="n">
        <f aca="false">$Y$22*O49</f>
        <v>0</v>
      </c>
      <c r="AE49" s="26" t="n">
        <f aca="false">$Y$22*P49</f>
        <v>0</v>
      </c>
      <c r="AF49" s="26" t="n">
        <f aca="false">$Y$22*Q49</f>
        <v>0</v>
      </c>
      <c r="AG49" s="26" t="n">
        <f aca="false">$Y$22*R49</f>
        <v>0</v>
      </c>
      <c r="AH49" s="26" t="n">
        <f aca="false">$Y$22*S49</f>
        <v>0</v>
      </c>
      <c r="AI49" s="26" t="n">
        <f aca="false">$Y$22*T49</f>
        <v>0</v>
      </c>
      <c r="AJ49" s="26" t="n">
        <f aca="false">$Y$22*U49</f>
        <v>0</v>
      </c>
      <c r="AL49" s="26" t="n">
        <f aca="false">(A49-AA49)/1</f>
        <v>4583.42777167558</v>
      </c>
      <c r="AM49" s="26" t="n">
        <f aca="false">(B49-AB49)/2</f>
        <v>0</v>
      </c>
      <c r="AN49" s="26" t="n">
        <f aca="false">(C49-AC49)/3</f>
        <v>0</v>
      </c>
      <c r="AO49" s="26" t="n">
        <f aca="false">(D49-AD49)/4</f>
        <v>0</v>
      </c>
      <c r="AP49" s="26" t="n">
        <f aca="false">(E49-AE49)/5</f>
        <v>0</v>
      </c>
      <c r="AQ49" s="26" t="n">
        <f aca="false">(F49-AF49)/6</f>
        <v>0</v>
      </c>
      <c r="AR49" s="26" t="n">
        <f aca="false">(G49-AG49)/7</f>
        <v>0</v>
      </c>
      <c r="AS49" s="26" t="n">
        <f aca="false">(H49-AH49)/8</f>
        <v>0</v>
      </c>
      <c r="AT49" s="26" t="n">
        <f aca="false">(I49-AI49)/9</f>
        <v>0</v>
      </c>
      <c r="AU49" s="26" t="n">
        <f aca="false">(J49-AJ49)/10</f>
        <v>0</v>
      </c>
      <c r="AW49" s="26" t="n">
        <f aca="false">SUM(AL49:AU49)</f>
        <v>4583.42777167558</v>
      </c>
    </row>
    <row r="50" customFormat="false" ht="12.8" hidden="true" customHeight="false" outlineLevel="0" collapsed="false">
      <c r="A50" s="26" t="n">
        <f aca="false">'Ten Year Plan'!G44/((1+'Current Financials'!$B$18)^(A$21-'Current Financials'!$B$12))</f>
        <v>0</v>
      </c>
      <c r="B50" s="26" t="n">
        <f aca="false">'Ten Year Plan'!H44/((1+'Current Financials'!$B$18)^(B$21-'Current Financials'!$B$12))</f>
        <v>0</v>
      </c>
      <c r="C50" s="26" t="n">
        <f aca="false">'Ten Year Plan'!I44/((1+'Current Financials'!$B$18)^(C$21-'Current Financials'!$B$12))</f>
        <v>0</v>
      </c>
      <c r="D50" s="26" t="n">
        <f aca="false">'Ten Year Plan'!J44/((1+'Current Financials'!$B$18)^(D$21-'Current Financials'!$B$12))</f>
        <v>0</v>
      </c>
      <c r="E50" s="26" t="n">
        <f aca="false">'Ten Year Plan'!K44/((1+'Current Financials'!$B$18)^(E$21-'Current Financials'!$B$12))</f>
        <v>0</v>
      </c>
      <c r="F50" s="26" t="n">
        <f aca="false">'Ten Year Plan'!L44/((1+'Current Financials'!$B$18)^(F$21-'Current Financials'!$B$12))</f>
        <v>0</v>
      </c>
      <c r="G50" s="26" t="n">
        <f aca="false">'Ten Year Plan'!M44/((1+'Current Financials'!$B$18)^(G$21-'Current Financials'!$B$12))</f>
        <v>0</v>
      </c>
      <c r="H50" s="26" t="n">
        <f aca="false">'Ten Year Plan'!N44/((1+'Current Financials'!$B$18)^(H$21-'Current Financials'!$B$12))</f>
        <v>0</v>
      </c>
      <c r="I50" s="26" t="n">
        <f aca="false">'Ten Year Plan'!O44/((1+'Current Financials'!$B$18)^(I$21-'Current Financials'!$B$12))</f>
        <v>0</v>
      </c>
      <c r="J50" s="26" t="n">
        <f aca="false">'Ten Year Plan'!P44/((1+'Current Financials'!$B$18)^(J$21-'Current Financials'!$B$12))</f>
        <v>0</v>
      </c>
      <c r="L50" s="26" t="n">
        <f aca="false">A50*0.9</f>
        <v>0</v>
      </c>
      <c r="M50" s="26" t="n">
        <f aca="false">B50*0.8</f>
        <v>0</v>
      </c>
      <c r="N50" s="26" t="n">
        <f aca="false">C50*0.7</f>
        <v>0</v>
      </c>
      <c r="O50" s="26" t="n">
        <f aca="false">D50*0.6</f>
        <v>0</v>
      </c>
      <c r="P50" s="26" t="n">
        <f aca="false">E50*0.5</f>
        <v>0</v>
      </c>
      <c r="Q50" s="26" t="n">
        <f aca="false">F50*0.4</f>
        <v>0</v>
      </c>
      <c r="R50" s="26" t="n">
        <f aca="false">G50*0.3</f>
        <v>0</v>
      </c>
      <c r="S50" s="26" t="n">
        <f aca="false">H50*0.2</f>
        <v>0</v>
      </c>
      <c r="T50" s="26" t="n">
        <f aca="false">I50*0.1</f>
        <v>0</v>
      </c>
      <c r="U50" s="26" t="n">
        <f aca="false">J50*0</f>
        <v>0</v>
      </c>
      <c r="W50" s="26" t="n">
        <f aca="false">SUM(L50:U50)</f>
        <v>0</v>
      </c>
      <c r="AA50" s="26" t="n">
        <f aca="false">$Y$22*L50</f>
        <v>0</v>
      </c>
      <c r="AB50" s="26" t="n">
        <f aca="false">$Y$22*M50</f>
        <v>0</v>
      </c>
      <c r="AC50" s="26" t="n">
        <f aca="false">$Y$22*N50</f>
        <v>0</v>
      </c>
      <c r="AD50" s="26" t="n">
        <f aca="false">$Y$22*O50</f>
        <v>0</v>
      </c>
      <c r="AE50" s="26" t="n">
        <f aca="false">$Y$22*P50</f>
        <v>0</v>
      </c>
      <c r="AF50" s="26" t="n">
        <f aca="false">$Y$22*Q50</f>
        <v>0</v>
      </c>
      <c r="AG50" s="26" t="n">
        <f aca="false">$Y$22*R50</f>
        <v>0</v>
      </c>
      <c r="AH50" s="26" t="n">
        <f aca="false">$Y$22*S50</f>
        <v>0</v>
      </c>
      <c r="AI50" s="26" t="n">
        <f aca="false">$Y$22*T50</f>
        <v>0</v>
      </c>
      <c r="AJ50" s="26" t="n">
        <f aca="false">$Y$22*U50</f>
        <v>0</v>
      </c>
      <c r="AL50" s="26" t="n">
        <f aca="false">(A50-AA50)/1</f>
        <v>0</v>
      </c>
      <c r="AM50" s="26" t="n">
        <f aca="false">(B50-AB50)/2</f>
        <v>0</v>
      </c>
      <c r="AN50" s="26" t="n">
        <f aca="false">(C50-AC50)/3</f>
        <v>0</v>
      </c>
      <c r="AO50" s="26" t="n">
        <f aca="false">(D50-AD50)/4</f>
        <v>0</v>
      </c>
      <c r="AP50" s="26" t="n">
        <f aca="false">(E50-AE50)/5</f>
        <v>0</v>
      </c>
      <c r="AQ50" s="26" t="n">
        <f aca="false">(F50-AF50)/6</f>
        <v>0</v>
      </c>
      <c r="AR50" s="26" t="n">
        <f aca="false">(G50-AG50)/7</f>
        <v>0</v>
      </c>
      <c r="AS50" s="26" t="n">
        <f aca="false">(H50-AH50)/8</f>
        <v>0</v>
      </c>
      <c r="AT50" s="26" t="n">
        <f aca="false">(I50-AI50)/9</f>
        <v>0</v>
      </c>
      <c r="AU50" s="26" t="n">
        <f aca="false">(J50-AJ50)/10</f>
        <v>0</v>
      </c>
      <c r="AW50" s="26" t="n">
        <f aca="false">SUM(AL50:AU50)</f>
        <v>0</v>
      </c>
    </row>
    <row r="51" customFormat="false" ht="12.8" hidden="true" customHeight="false" outlineLevel="0" collapsed="false">
      <c r="A51" s="26" t="n">
        <f aca="false">'Ten Year Plan'!G45/((1+'Current Financials'!$B$18)^(A$21-'Current Financials'!$B$12))</f>
        <v>0</v>
      </c>
      <c r="B51" s="26" t="n">
        <f aca="false">'Ten Year Plan'!H45/((1+'Current Financials'!$B$18)^(B$21-'Current Financials'!$B$12))</f>
        <v>0</v>
      </c>
      <c r="C51" s="26" t="n">
        <f aca="false">'Ten Year Plan'!I45/((1+'Current Financials'!$B$18)^(C$21-'Current Financials'!$B$12))</f>
        <v>0</v>
      </c>
      <c r="D51" s="26" t="n">
        <f aca="false">'Ten Year Plan'!J45/((1+'Current Financials'!$B$18)^(D$21-'Current Financials'!$B$12))</f>
        <v>0</v>
      </c>
      <c r="E51" s="26" t="n">
        <f aca="false">'Ten Year Plan'!K45/((1+'Current Financials'!$B$18)^(E$21-'Current Financials'!$B$12))</f>
        <v>0</v>
      </c>
      <c r="F51" s="26" t="n">
        <f aca="false">'Ten Year Plan'!L45/((1+'Current Financials'!$B$18)^(F$21-'Current Financials'!$B$12))</f>
        <v>0</v>
      </c>
      <c r="G51" s="26" t="n">
        <f aca="false">'Ten Year Plan'!M45/((1+'Current Financials'!$B$18)^(G$21-'Current Financials'!$B$12))</f>
        <v>0</v>
      </c>
      <c r="H51" s="26" t="n">
        <f aca="false">'Ten Year Plan'!N45/((1+'Current Financials'!$B$18)^(H$21-'Current Financials'!$B$12))</f>
        <v>0</v>
      </c>
      <c r="I51" s="26" t="n">
        <f aca="false">'Ten Year Plan'!O45/((1+'Current Financials'!$B$18)^(I$21-'Current Financials'!$B$12))</f>
        <v>0</v>
      </c>
      <c r="J51" s="26" t="n">
        <f aca="false">'Ten Year Plan'!P45/((1+'Current Financials'!$B$18)^(J$21-'Current Financials'!$B$12))</f>
        <v>0</v>
      </c>
      <c r="L51" s="26" t="n">
        <f aca="false">A51*0.9</f>
        <v>0</v>
      </c>
      <c r="M51" s="26" t="n">
        <f aca="false">B51*0.8</f>
        <v>0</v>
      </c>
      <c r="N51" s="26" t="n">
        <f aca="false">C51*0.7</f>
        <v>0</v>
      </c>
      <c r="O51" s="26" t="n">
        <f aca="false">D51*0.6</f>
        <v>0</v>
      </c>
      <c r="P51" s="26" t="n">
        <f aca="false">E51*0.5</f>
        <v>0</v>
      </c>
      <c r="Q51" s="26" t="n">
        <f aca="false">F51*0.4</f>
        <v>0</v>
      </c>
      <c r="R51" s="26" t="n">
        <f aca="false">G51*0.3</f>
        <v>0</v>
      </c>
      <c r="S51" s="26" t="n">
        <f aca="false">H51*0.2</f>
        <v>0</v>
      </c>
      <c r="T51" s="26" t="n">
        <f aca="false">I51*0.1</f>
        <v>0</v>
      </c>
      <c r="U51" s="26" t="n">
        <f aca="false">J51*0</f>
        <v>0</v>
      </c>
      <c r="W51" s="26" t="n">
        <f aca="false">SUM(L51:U51)</f>
        <v>0</v>
      </c>
      <c r="AA51" s="26" t="n">
        <f aca="false">$Y$22*L51</f>
        <v>0</v>
      </c>
      <c r="AB51" s="26" t="n">
        <f aca="false">$Y$22*M51</f>
        <v>0</v>
      </c>
      <c r="AC51" s="26" t="n">
        <f aca="false">$Y$22*N51</f>
        <v>0</v>
      </c>
      <c r="AD51" s="26" t="n">
        <f aca="false">$Y$22*O51</f>
        <v>0</v>
      </c>
      <c r="AE51" s="26" t="n">
        <f aca="false">$Y$22*P51</f>
        <v>0</v>
      </c>
      <c r="AF51" s="26" t="n">
        <f aca="false">$Y$22*Q51</f>
        <v>0</v>
      </c>
      <c r="AG51" s="26" t="n">
        <f aca="false">$Y$22*R51</f>
        <v>0</v>
      </c>
      <c r="AH51" s="26" t="n">
        <f aca="false">$Y$22*S51</f>
        <v>0</v>
      </c>
      <c r="AI51" s="26" t="n">
        <f aca="false">$Y$22*T51</f>
        <v>0</v>
      </c>
      <c r="AJ51" s="26" t="n">
        <f aca="false">$Y$22*U51</f>
        <v>0</v>
      </c>
      <c r="AL51" s="26" t="n">
        <f aca="false">(A51-AA51)/1</f>
        <v>0</v>
      </c>
      <c r="AM51" s="26" t="n">
        <f aca="false">(B51-AB51)/2</f>
        <v>0</v>
      </c>
      <c r="AN51" s="26" t="n">
        <f aca="false">(C51-AC51)/3</f>
        <v>0</v>
      </c>
      <c r="AO51" s="26" t="n">
        <f aca="false">(D51-AD51)/4</f>
        <v>0</v>
      </c>
      <c r="AP51" s="26" t="n">
        <f aca="false">(E51-AE51)/5</f>
        <v>0</v>
      </c>
      <c r="AQ51" s="26" t="n">
        <f aca="false">(F51-AF51)/6</f>
        <v>0</v>
      </c>
      <c r="AR51" s="26" t="n">
        <f aca="false">(G51-AG51)/7</f>
        <v>0</v>
      </c>
      <c r="AS51" s="26" t="n">
        <f aca="false">(H51-AH51)/8</f>
        <v>0</v>
      </c>
      <c r="AT51" s="26" t="n">
        <f aca="false">(I51-AI51)/9</f>
        <v>0</v>
      </c>
      <c r="AU51" s="26" t="n">
        <f aca="false">(J51-AJ51)/10</f>
        <v>0</v>
      </c>
      <c r="AW51" s="26" t="n">
        <f aca="false">SUM(AL51:AU51)</f>
        <v>0</v>
      </c>
    </row>
    <row r="52" customFormat="false" ht="12.8" hidden="true" customHeight="false" outlineLevel="0" collapsed="false">
      <c r="A52" s="26" t="n">
        <f aca="false">'Ten Year Plan'!G46/((1+'Current Financials'!$B$18)^(A$21-'Current Financials'!$B$12))</f>
        <v>0</v>
      </c>
      <c r="B52" s="26" t="n">
        <f aca="false">'Ten Year Plan'!H46/((1+'Current Financials'!$B$18)^(B$21-'Current Financials'!$B$12))</f>
        <v>0</v>
      </c>
      <c r="C52" s="26" t="n">
        <f aca="false">'Ten Year Plan'!I46/((1+'Current Financials'!$B$18)^(C$21-'Current Financials'!$B$12))</f>
        <v>0</v>
      </c>
      <c r="D52" s="26" t="n">
        <f aca="false">'Ten Year Plan'!J46/((1+'Current Financials'!$B$18)^(D$21-'Current Financials'!$B$12))</f>
        <v>0</v>
      </c>
      <c r="E52" s="26" t="n">
        <f aca="false">'Ten Year Plan'!K46/((1+'Current Financials'!$B$18)^(E$21-'Current Financials'!$B$12))</f>
        <v>0</v>
      </c>
      <c r="F52" s="26" t="n">
        <f aca="false">'Ten Year Plan'!L46/((1+'Current Financials'!$B$18)^(F$21-'Current Financials'!$B$12))</f>
        <v>0</v>
      </c>
      <c r="G52" s="26" t="n">
        <f aca="false">'Ten Year Plan'!M46/((1+'Current Financials'!$B$18)^(G$21-'Current Financials'!$B$12))</f>
        <v>0</v>
      </c>
      <c r="H52" s="26" t="n">
        <f aca="false">'Ten Year Plan'!N46/((1+'Current Financials'!$B$18)^(H$21-'Current Financials'!$B$12))</f>
        <v>0</v>
      </c>
      <c r="I52" s="26" t="n">
        <f aca="false">'Ten Year Plan'!O46/((1+'Current Financials'!$B$18)^(I$21-'Current Financials'!$B$12))</f>
        <v>0</v>
      </c>
      <c r="J52" s="26" t="n">
        <f aca="false">'Ten Year Plan'!P46/((1+'Current Financials'!$B$18)^(J$21-'Current Financials'!$B$12))</f>
        <v>0</v>
      </c>
      <c r="L52" s="26" t="n">
        <f aca="false">A52*0.9</f>
        <v>0</v>
      </c>
      <c r="M52" s="26" t="n">
        <f aca="false">B52*0.8</f>
        <v>0</v>
      </c>
      <c r="N52" s="26" t="n">
        <f aca="false">C52*0.7</f>
        <v>0</v>
      </c>
      <c r="O52" s="26" t="n">
        <f aca="false">D52*0.6</f>
        <v>0</v>
      </c>
      <c r="P52" s="26" t="n">
        <f aca="false">E52*0.5</f>
        <v>0</v>
      </c>
      <c r="Q52" s="26" t="n">
        <f aca="false">F52*0.4</f>
        <v>0</v>
      </c>
      <c r="R52" s="26" t="n">
        <f aca="false">G52*0.3</f>
        <v>0</v>
      </c>
      <c r="S52" s="26" t="n">
        <f aca="false">H52*0.2</f>
        <v>0</v>
      </c>
      <c r="T52" s="26" t="n">
        <f aca="false">I52*0.1</f>
        <v>0</v>
      </c>
      <c r="U52" s="26" t="n">
        <f aca="false">J52*0</f>
        <v>0</v>
      </c>
      <c r="W52" s="26" t="n">
        <f aca="false">SUM(L52:U52)</f>
        <v>0</v>
      </c>
      <c r="AA52" s="26" t="n">
        <f aca="false">$Y$22*L52</f>
        <v>0</v>
      </c>
      <c r="AB52" s="26" t="n">
        <f aca="false">$Y$22*M52</f>
        <v>0</v>
      </c>
      <c r="AC52" s="26" t="n">
        <f aca="false">$Y$22*N52</f>
        <v>0</v>
      </c>
      <c r="AD52" s="26" t="n">
        <f aca="false">$Y$22*O52</f>
        <v>0</v>
      </c>
      <c r="AE52" s="26" t="n">
        <f aca="false">$Y$22*P52</f>
        <v>0</v>
      </c>
      <c r="AF52" s="26" t="n">
        <f aca="false">$Y$22*Q52</f>
        <v>0</v>
      </c>
      <c r="AG52" s="26" t="n">
        <f aca="false">$Y$22*R52</f>
        <v>0</v>
      </c>
      <c r="AH52" s="26" t="n">
        <f aca="false">$Y$22*S52</f>
        <v>0</v>
      </c>
      <c r="AI52" s="26" t="n">
        <f aca="false">$Y$22*T52</f>
        <v>0</v>
      </c>
      <c r="AJ52" s="26" t="n">
        <f aca="false">$Y$22*U52</f>
        <v>0</v>
      </c>
      <c r="AL52" s="26" t="n">
        <f aca="false">(A52-AA52)/1</f>
        <v>0</v>
      </c>
      <c r="AM52" s="26" t="n">
        <f aca="false">(B52-AB52)/2</f>
        <v>0</v>
      </c>
      <c r="AN52" s="26" t="n">
        <f aca="false">(C52-AC52)/3</f>
        <v>0</v>
      </c>
      <c r="AO52" s="26" t="n">
        <f aca="false">(D52-AD52)/4</f>
        <v>0</v>
      </c>
      <c r="AP52" s="26" t="n">
        <f aca="false">(E52-AE52)/5</f>
        <v>0</v>
      </c>
      <c r="AQ52" s="26" t="n">
        <f aca="false">(F52-AF52)/6</f>
        <v>0</v>
      </c>
      <c r="AR52" s="26" t="n">
        <f aca="false">(G52-AG52)/7</f>
        <v>0</v>
      </c>
      <c r="AS52" s="26" t="n">
        <f aca="false">(H52-AH52)/8</f>
        <v>0</v>
      </c>
      <c r="AT52" s="26" t="n">
        <f aca="false">(I52-AI52)/9</f>
        <v>0</v>
      </c>
      <c r="AU52" s="26" t="n">
        <f aca="false">(J52-AJ52)/10</f>
        <v>0</v>
      </c>
      <c r="AW52" s="26" t="n">
        <f aca="false">SUM(AL52:AU52)</f>
        <v>0</v>
      </c>
    </row>
    <row r="53" customFormat="false" ht="12.8" hidden="true" customHeight="false" outlineLevel="0" collapsed="false">
      <c r="A53" s="26" t="n">
        <f aca="false">'Ten Year Plan'!G47/((1+'Current Financials'!$B$18)^(A$21-'Current Financials'!$B$12))</f>
        <v>0</v>
      </c>
      <c r="B53" s="26" t="n">
        <f aca="false">'Ten Year Plan'!H47/((1+'Current Financials'!$B$18)^(B$21-'Current Financials'!$B$12))</f>
        <v>180000</v>
      </c>
      <c r="C53" s="26" t="n">
        <f aca="false">'Ten Year Plan'!I47/((1+'Current Financials'!$B$18)^(C$21-'Current Financials'!$B$12))</f>
        <v>0</v>
      </c>
      <c r="D53" s="26" t="n">
        <f aca="false">'Ten Year Plan'!J47/((1+'Current Financials'!$B$18)^(D$21-'Current Financials'!$B$12))</f>
        <v>0</v>
      </c>
      <c r="E53" s="26" t="n">
        <f aca="false">'Ten Year Plan'!K47/((1+'Current Financials'!$B$18)^(E$21-'Current Financials'!$B$12))</f>
        <v>0</v>
      </c>
      <c r="F53" s="26" t="n">
        <f aca="false">'Ten Year Plan'!L47/((1+'Current Financials'!$B$18)^(F$21-'Current Financials'!$B$12))</f>
        <v>0</v>
      </c>
      <c r="G53" s="26" t="n">
        <f aca="false">'Ten Year Plan'!M47/((1+'Current Financials'!$B$18)^(G$21-'Current Financials'!$B$12))</f>
        <v>0</v>
      </c>
      <c r="H53" s="26" t="n">
        <f aca="false">'Ten Year Plan'!N47/((1+'Current Financials'!$B$18)^(H$21-'Current Financials'!$B$12))</f>
        <v>0</v>
      </c>
      <c r="I53" s="26" t="n">
        <f aca="false">'Ten Year Plan'!O47/((1+'Current Financials'!$B$18)^(I$21-'Current Financials'!$B$12))</f>
        <v>0</v>
      </c>
      <c r="J53" s="26" t="n">
        <f aca="false">'Ten Year Plan'!P47/((1+'Current Financials'!$B$18)^(J$21-'Current Financials'!$B$12))</f>
        <v>0</v>
      </c>
      <c r="L53" s="26" t="n">
        <f aca="false">A53*0.9</f>
        <v>0</v>
      </c>
      <c r="M53" s="26" t="n">
        <f aca="false">B53*0.8</f>
        <v>144000</v>
      </c>
      <c r="N53" s="26" t="n">
        <f aca="false">C53*0.7</f>
        <v>0</v>
      </c>
      <c r="O53" s="26" t="n">
        <f aca="false">D53*0.6</f>
        <v>0</v>
      </c>
      <c r="P53" s="26" t="n">
        <f aca="false">E53*0.5</f>
        <v>0</v>
      </c>
      <c r="Q53" s="26" t="n">
        <f aca="false">F53*0.4</f>
        <v>0</v>
      </c>
      <c r="R53" s="26" t="n">
        <f aca="false">G53*0.3</f>
        <v>0</v>
      </c>
      <c r="S53" s="26" t="n">
        <f aca="false">H53*0.2</f>
        <v>0</v>
      </c>
      <c r="T53" s="26" t="n">
        <f aca="false">I53*0.1</f>
        <v>0</v>
      </c>
      <c r="U53" s="26" t="n">
        <f aca="false">J53*0</f>
        <v>0</v>
      </c>
      <c r="W53" s="26" t="n">
        <f aca="false">SUM(L53:U53)</f>
        <v>144000</v>
      </c>
      <c r="AA53" s="26" t="n">
        <f aca="false">$Y$22*L53</f>
        <v>0</v>
      </c>
      <c r="AB53" s="26" t="n">
        <f aca="false">$Y$22*M53</f>
        <v>55235.9366474152</v>
      </c>
      <c r="AC53" s="26" t="n">
        <f aca="false">$Y$22*N53</f>
        <v>0</v>
      </c>
      <c r="AD53" s="26" t="n">
        <f aca="false">$Y$22*O53</f>
        <v>0</v>
      </c>
      <c r="AE53" s="26" t="n">
        <f aca="false">$Y$22*P53</f>
        <v>0</v>
      </c>
      <c r="AF53" s="26" t="n">
        <f aca="false">$Y$22*Q53</f>
        <v>0</v>
      </c>
      <c r="AG53" s="26" t="n">
        <f aca="false">$Y$22*R53</f>
        <v>0</v>
      </c>
      <c r="AH53" s="26" t="n">
        <f aca="false">$Y$22*S53</f>
        <v>0</v>
      </c>
      <c r="AI53" s="26" t="n">
        <f aca="false">$Y$22*T53</f>
        <v>0</v>
      </c>
      <c r="AJ53" s="26" t="n">
        <f aca="false">$Y$22*U53</f>
        <v>0</v>
      </c>
      <c r="AL53" s="26" t="n">
        <f aca="false">(A53-AA53)/1</f>
        <v>0</v>
      </c>
      <c r="AM53" s="26" t="n">
        <f aca="false">(B53-AB53)/2</f>
        <v>62382.0316762924</v>
      </c>
      <c r="AN53" s="26" t="n">
        <f aca="false">(C53-AC53)/3</f>
        <v>0</v>
      </c>
      <c r="AO53" s="26" t="n">
        <f aca="false">(D53-AD53)/4</f>
        <v>0</v>
      </c>
      <c r="AP53" s="26" t="n">
        <f aca="false">(E53-AE53)/5</f>
        <v>0</v>
      </c>
      <c r="AQ53" s="26" t="n">
        <f aca="false">(F53-AF53)/6</f>
        <v>0</v>
      </c>
      <c r="AR53" s="26" t="n">
        <f aca="false">(G53-AG53)/7</f>
        <v>0</v>
      </c>
      <c r="AS53" s="26" t="n">
        <f aca="false">(H53-AH53)/8</f>
        <v>0</v>
      </c>
      <c r="AT53" s="26" t="n">
        <f aca="false">(I53-AI53)/9</f>
        <v>0</v>
      </c>
      <c r="AU53" s="26" t="n">
        <f aca="false">(J53-AJ53)/10</f>
        <v>0</v>
      </c>
      <c r="AW53" s="26" t="n">
        <f aca="false">SUM(AL53:AU53)</f>
        <v>62382.0316762924</v>
      </c>
    </row>
    <row r="54" customFormat="false" ht="12.8" hidden="true" customHeight="false" outlineLevel="0" collapsed="false">
      <c r="A54" s="26" t="n">
        <f aca="false">'Ten Year Plan'!G48/((1+'Current Financials'!$B$18)^(A$21-'Current Financials'!$B$12))</f>
        <v>0</v>
      </c>
      <c r="B54" s="26" t="n">
        <f aca="false">'Ten Year Plan'!H48/((1+'Current Financials'!$B$18)^(B$21-'Current Financials'!$B$12))</f>
        <v>0</v>
      </c>
      <c r="C54" s="26" t="n">
        <f aca="false">'Ten Year Plan'!I48/((1+'Current Financials'!$B$18)^(C$21-'Current Financials'!$B$12))</f>
        <v>0</v>
      </c>
      <c r="D54" s="26" t="n">
        <f aca="false">'Ten Year Plan'!J48/((1+'Current Financials'!$B$18)^(D$21-'Current Financials'!$B$12))</f>
        <v>0</v>
      </c>
      <c r="E54" s="26" t="n">
        <f aca="false">'Ten Year Plan'!K48/((1+'Current Financials'!$B$18)^(E$21-'Current Financials'!$B$12))</f>
        <v>0</v>
      </c>
      <c r="F54" s="26" t="n">
        <f aca="false">'Ten Year Plan'!L48/((1+'Current Financials'!$B$18)^(F$21-'Current Financials'!$B$12))</f>
        <v>0</v>
      </c>
      <c r="G54" s="26" t="n">
        <f aca="false">'Ten Year Plan'!M48/((1+'Current Financials'!$B$18)^(G$21-'Current Financials'!$B$12))</f>
        <v>0</v>
      </c>
      <c r="H54" s="26" t="n">
        <f aca="false">'Ten Year Plan'!N48/((1+'Current Financials'!$B$18)^(H$21-'Current Financials'!$B$12))</f>
        <v>0</v>
      </c>
      <c r="I54" s="26" t="n">
        <f aca="false">'Ten Year Plan'!O48/((1+'Current Financials'!$B$18)^(I$21-'Current Financials'!$B$12))</f>
        <v>0</v>
      </c>
      <c r="J54" s="26" t="n">
        <f aca="false">'Ten Year Plan'!P48/((1+'Current Financials'!$B$18)^(J$21-'Current Financials'!$B$12))</f>
        <v>0</v>
      </c>
      <c r="L54" s="26" t="n">
        <f aca="false">A54*0.9</f>
        <v>0</v>
      </c>
      <c r="M54" s="26" t="n">
        <f aca="false">B54*0.8</f>
        <v>0</v>
      </c>
      <c r="N54" s="26" t="n">
        <f aca="false">C54*0.7</f>
        <v>0</v>
      </c>
      <c r="O54" s="26" t="n">
        <f aca="false">D54*0.6</f>
        <v>0</v>
      </c>
      <c r="P54" s="26" t="n">
        <f aca="false">E54*0.5</f>
        <v>0</v>
      </c>
      <c r="Q54" s="26" t="n">
        <f aca="false">F54*0.4</f>
        <v>0</v>
      </c>
      <c r="R54" s="26" t="n">
        <f aca="false">G54*0.3</f>
        <v>0</v>
      </c>
      <c r="S54" s="26" t="n">
        <f aca="false">H54*0.2</f>
        <v>0</v>
      </c>
      <c r="T54" s="26" t="n">
        <f aca="false">I54*0.1</f>
        <v>0</v>
      </c>
      <c r="U54" s="26" t="n">
        <f aca="false">J54*0</f>
        <v>0</v>
      </c>
      <c r="W54" s="26" t="n">
        <f aca="false">SUM(L54:U54)</f>
        <v>0</v>
      </c>
      <c r="AA54" s="26" t="n">
        <f aca="false">$Y$22*L54</f>
        <v>0</v>
      </c>
      <c r="AB54" s="26" t="n">
        <f aca="false">$Y$22*M54</f>
        <v>0</v>
      </c>
      <c r="AC54" s="26" t="n">
        <f aca="false">$Y$22*N54</f>
        <v>0</v>
      </c>
      <c r="AD54" s="26" t="n">
        <f aca="false">$Y$22*O54</f>
        <v>0</v>
      </c>
      <c r="AE54" s="26" t="n">
        <f aca="false">$Y$22*P54</f>
        <v>0</v>
      </c>
      <c r="AF54" s="26" t="n">
        <f aca="false">$Y$22*Q54</f>
        <v>0</v>
      </c>
      <c r="AG54" s="26" t="n">
        <f aca="false">$Y$22*R54</f>
        <v>0</v>
      </c>
      <c r="AH54" s="26" t="n">
        <f aca="false">$Y$22*S54</f>
        <v>0</v>
      </c>
      <c r="AI54" s="26" t="n">
        <f aca="false">$Y$22*T54</f>
        <v>0</v>
      </c>
      <c r="AJ54" s="26" t="n">
        <f aca="false">$Y$22*U54</f>
        <v>0</v>
      </c>
      <c r="AL54" s="26" t="n">
        <f aca="false">(A54-AA54)/1</f>
        <v>0</v>
      </c>
      <c r="AM54" s="26" t="n">
        <f aca="false">(B54-AB54)/2</f>
        <v>0</v>
      </c>
      <c r="AN54" s="26" t="n">
        <f aca="false">(C54-AC54)/3</f>
        <v>0</v>
      </c>
      <c r="AO54" s="26" t="n">
        <f aca="false">(D54-AD54)/4</f>
        <v>0</v>
      </c>
      <c r="AP54" s="26" t="n">
        <f aca="false">(E54-AE54)/5</f>
        <v>0</v>
      </c>
      <c r="AQ54" s="26" t="n">
        <f aca="false">(F54-AF54)/6</f>
        <v>0</v>
      </c>
      <c r="AR54" s="26" t="n">
        <f aca="false">(G54-AG54)/7</f>
        <v>0</v>
      </c>
      <c r="AS54" s="26" t="n">
        <f aca="false">(H54-AH54)/8</f>
        <v>0</v>
      </c>
      <c r="AT54" s="26" t="n">
        <f aca="false">(I54-AI54)/9</f>
        <v>0</v>
      </c>
      <c r="AU54" s="26" t="n">
        <f aca="false">(J54-AJ54)/10</f>
        <v>0</v>
      </c>
      <c r="AW54" s="26" t="n">
        <f aca="false">SUM(AL54:AU54)</f>
        <v>0</v>
      </c>
    </row>
    <row r="55" customFormat="false" ht="12.8" hidden="true" customHeight="false" outlineLevel="0" collapsed="false">
      <c r="A55" s="26" t="n">
        <f aca="false">'Ten Year Plan'!G49/((1+'Current Financials'!$B$18)^(A$21-'Current Financials'!$B$12))</f>
        <v>0</v>
      </c>
      <c r="B55" s="26" t="n">
        <f aca="false">'Ten Year Plan'!H49/((1+'Current Financials'!$B$18)^(B$21-'Current Financials'!$B$12))</f>
        <v>0</v>
      </c>
      <c r="C55" s="26" t="n">
        <f aca="false">'Ten Year Plan'!I49/((1+'Current Financials'!$B$18)^(C$21-'Current Financials'!$B$12))</f>
        <v>0</v>
      </c>
      <c r="D55" s="26" t="n">
        <f aca="false">'Ten Year Plan'!J49/((1+'Current Financials'!$B$18)^(D$21-'Current Financials'!$B$12))</f>
        <v>0</v>
      </c>
      <c r="E55" s="26" t="n">
        <f aca="false">'Ten Year Plan'!K49/((1+'Current Financials'!$B$18)^(E$21-'Current Financials'!$B$12))</f>
        <v>0</v>
      </c>
      <c r="F55" s="26" t="n">
        <f aca="false">'Ten Year Plan'!L49/((1+'Current Financials'!$B$18)^(F$21-'Current Financials'!$B$12))</f>
        <v>0</v>
      </c>
      <c r="G55" s="26" t="n">
        <f aca="false">'Ten Year Plan'!M49/((1+'Current Financials'!$B$18)^(G$21-'Current Financials'!$B$12))</f>
        <v>0</v>
      </c>
      <c r="H55" s="26" t="n">
        <f aca="false">'Ten Year Plan'!N49/((1+'Current Financials'!$B$18)^(H$21-'Current Financials'!$B$12))</f>
        <v>0</v>
      </c>
      <c r="I55" s="26" t="n">
        <f aca="false">'Ten Year Plan'!O49/((1+'Current Financials'!$B$18)^(I$21-'Current Financials'!$B$12))</f>
        <v>0</v>
      </c>
      <c r="J55" s="26" t="n">
        <f aca="false">'Ten Year Plan'!P49/((1+'Current Financials'!$B$18)^(J$21-'Current Financials'!$B$12))</f>
        <v>0</v>
      </c>
      <c r="L55" s="26" t="n">
        <f aca="false">A55*0.9</f>
        <v>0</v>
      </c>
      <c r="M55" s="26" t="n">
        <f aca="false">B55*0.8</f>
        <v>0</v>
      </c>
      <c r="N55" s="26" t="n">
        <f aca="false">C55*0.7</f>
        <v>0</v>
      </c>
      <c r="O55" s="26" t="n">
        <f aca="false">D55*0.6</f>
        <v>0</v>
      </c>
      <c r="P55" s="26" t="n">
        <f aca="false">E55*0.5</f>
        <v>0</v>
      </c>
      <c r="Q55" s="26" t="n">
        <f aca="false">F55*0.4</f>
        <v>0</v>
      </c>
      <c r="R55" s="26" t="n">
        <f aca="false">G55*0.3</f>
        <v>0</v>
      </c>
      <c r="S55" s="26" t="n">
        <f aca="false">H55*0.2</f>
        <v>0</v>
      </c>
      <c r="T55" s="26" t="n">
        <f aca="false">I55*0.1</f>
        <v>0</v>
      </c>
      <c r="U55" s="26" t="n">
        <f aca="false">J55*0</f>
        <v>0</v>
      </c>
      <c r="W55" s="26" t="n">
        <f aca="false">SUM(L55:U55)</f>
        <v>0</v>
      </c>
      <c r="AA55" s="26" t="n">
        <f aca="false">$Y$22*L55</f>
        <v>0</v>
      </c>
      <c r="AB55" s="26" t="n">
        <f aca="false">$Y$22*M55</f>
        <v>0</v>
      </c>
      <c r="AC55" s="26" t="n">
        <f aca="false">$Y$22*N55</f>
        <v>0</v>
      </c>
      <c r="AD55" s="26" t="n">
        <f aca="false">$Y$22*O55</f>
        <v>0</v>
      </c>
      <c r="AE55" s="26" t="n">
        <f aca="false">$Y$22*P55</f>
        <v>0</v>
      </c>
      <c r="AF55" s="26" t="n">
        <f aca="false">$Y$22*Q55</f>
        <v>0</v>
      </c>
      <c r="AG55" s="26" t="n">
        <f aca="false">$Y$22*R55</f>
        <v>0</v>
      </c>
      <c r="AH55" s="26" t="n">
        <f aca="false">$Y$22*S55</f>
        <v>0</v>
      </c>
      <c r="AI55" s="26" t="n">
        <f aca="false">$Y$22*T55</f>
        <v>0</v>
      </c>
      <c r="AJ55" s="26" t="n">
        <f aca="false">$Y$22*U55</f>
        <v>0</v>
      </c>
      <c r="AL55" s="26" t="n">
        <f aca="false">(A55-AA55)/1</f>
        <v>0</v>
      </c>
      <c r="AM55" s="26" t="n">
        <f aca="false">(B55-AB55)/2</f>
        <v>0</v>
      </c>
      <c r="AN55" s="26" t="n">
        <f aca="false">(C55-AC55)/3</f>
        <v>0</v>
      </c>
      <c r="AO55" s="26" t="n">
        <f aca="false">(D55-AD55)/4</f>
        <v>0</v>
      </c>
      <c r="AP55" s="26" t="n">
        <f aca="false">(E55-AE55)/5</f>
        <v>0</v>
      </c>
      <c r="AQ55" s="26" t="n">
        <f aca="false">(F55-AF55)/6</f>
        <v>0</v>
      </c>
      <c r="AR55" s="26" t="n">
        <f aca="false">(G55-AG55)/7</f>
        <v>0</v>
      </c>
      <c r="AS55" s="26" t="n">
        <f aca="false">(H55-AH55)/8</f>
        <v>0</v>
      </c>
      <c r="AT55" s="26" t="n">
        <f aca="false">(I55-AI55)/9</f>
        <v>0</v>
      </c>
      <c r="AU55" s="26" t="n">
        <f aca="false">(J55-AJ55)/10</f>
        <v>0</v>
      </c>
      <c r="AW55" s="26" t="n">
        <f aca="false">SUM(AL55:AU55)</f>
        <v>0</v>
      </c>
    </row>
    <row r="56" customFormat="false" ht="12.8" hidden="true" customHeight="false" outlineLevel="0" collapsed="false">
      <c r="A56" s="26" t="n">
        <f aca="false">'Ten Year Plan'!G50/((1+'Current Financials'!$B$18)^(A$21-'Current Financials'!$B$12))</f>
        <v>0</v>
      </c>
      <c r="B56" s="26" t="n">
        <f aca="false">'Ten Year Plan'!H50/((1+'Current Financials'!$B$18)^(B$21-'Current Financials'!$B$12))</f>
        <v>0</v>
      </c>
      <c r="C56" s="26" t="n">
        <f aca="false">'Ten Year Plan'!I50/((1+'Current Financials'!$B$18)^(C$21-'Current Financials'!$B$12))</f>
        <v>0</v>
      </c>
      <c r="D56" s="26" t="n">
        <f aca="false">'Ten Year Plan'!J50/((1+'Current Financials'!$B$18)^(D$21-'Current Financials'!$B$12))</f>
        <v>0</v>
      </c>
      <c r="E56" s="26" t="n">
        <f aca="false">'Ten Year Plan'!K50/((1+'Current Financials'!$B$18)^(E$21-'Current Financials'!$B$12))</f>
        <v>0</v>
      </c>
      <c r="F56" s="26" t="n">
        <f aca="false">'Ten Year Plan'!L50/((1+'Current Financials'!$B$18)^(F$21-'Current Financials'!$B$12))</f>
        <v>0</v>
      </c>
      <c r="G56" s="26" t="n">
        <f aca="false">'Ten Year Plan'!M50/((1+'Current Financials'!$B$18)^(G$21-'Current Financials'!$B$12))</f>
        <v>0</v>
      </c>
      <c r="H56" s="26" t="n">
        <f aca="false">'Ten Year Plan'!N50/((1+'Current Financials'!$B$18)^(H$21-'Current Financials'!$B$12))</f>
        <v>0</v>
      </c>
      <c r="I56" s="26" t="n">
        <f aca="false">'Ten Year Plan'!O50/((1+'Current Financials'!$B$18)^(I$21-'Current Financials'!$B$12))</f>
        <v>0</v>
      </c>
      <c r="J56" s="26" t="n">
        <f aca="false">'Ten Year Plan'!P50/((1+'Current Financials'!$B$18)^(J$21-'Current Financials'!$B$12))</f>
        <v>0</v>
      </c>
      <c r="L56" s="26" t="n">
        <f aca="false">A56*0.9</f>
        <v>0</v>
      </c>
      <c r="M56" s="26" t="n">
        <f aca="false">B56*0.8</f>
        <v>0</v>
      </c>
      <c r="N56" s="26" t="n">
        <f aca="false">C56*0.7</f>
        <v>0</v>
      </c>
      <c r="O56" s="26" t="n">
        <f aca="false">D56*0.6</f>
        <v>0</v>
      </c>
      <c r="P56" s="26" t="n">
        <f aca="false">E56*0.5</f>
        <v>0</v>
      </c>
      <c r="Q56" s="26" t="n">
        <f aca="false">F56*0.4</f>
        <v>0</v>
      </c>
      <c r="R56" s="26" t="n">
        <f aca="false">G56*0.3</f>
        <v>0</v>
      </c>
      <c r="S56" s="26" t="n">
        <f aca="false">H56*0.2</f>
        <v>0</v>
      </c>
      <c r="T56" s="26" t="n">
        <f aca="false">I56*0.1</f>
        <v>0</v>
      </c>
      <c r="U56" s="26" t="n">
        <f aca="false">J56*0</f>
        <v>0</v>
      </c>
      <c r="W56" s="26" t="n">
        <f aca="false">SUM(L56:U56)</f>
        <v>0</v>
      </c>
      <c r="AA56" s="26" t="n">
        <f aca="false">$Y$22*L56</f>
        <v>0</v>
      </c>
      <c r="AB56" s="26" t="n">
        <f aca="false">$Y$22*M56</f>
        <v>0</v>
      </c>
      <c r="AC56" s="26" t="n">
        <f aca="false">$Y$22*N56</f>
        <v>0</v>
      </c>
      <c r="AD56" s="26" t="n">
        <f aca="false">$Y$22*O56</f>
        <v>0</v>
      </c>
      <c r="AE56" s="26" t="n">
        <f aca="false">$Y$22*P56</f>
        <v>0</v>
      </c>
      <c r="AF56" s="26" t="n">
        <f aca="false">$Y$22*Q56</f>
        <v>0</v>
      </c>
      <c r="AG56" s="26" t="n">
        <f aca="false">$Y$22*R56</f>
        <v>0</v>
      </c>
      <c r="AH56" s="26" t="n">
        <f aca="false">$Y$22*S56</f>
        <v>0</v>
      </c>
      <c r="AI56" s="26" t="n">
        <f aca="false">$Y$22*T56</f>
        <v>0</v>
      </c>
      <c r="AJ56" s="26" t="n">
        <f aca="false">$Y$22*U56</f>
        <v>0</v>
      </c>
      <c r="AL56" s="26" t="n">
        <f aca="false">(A56-AA56)/1</f>
        <v>0</v>
      </c>
      <c r="AM56" s="26" t="n">
        <f aca="false">(B56-AB56)/2</f>
        <v>0</v>
      </c>
      <c r="AN56" s="26" t="n">
        <f aca="false">(C56-AC56)/3</f>
        <v>0</v>
      </c>
      <c r="AO56" s="26" t="n">
        <f aca="false">(D56-AD56)/4</f>
        <v>0</v>
      </c>
      <c r="AP56" s="26" t="n">
        <f aca="false">(E56-AE56)/5</f>
        <v>0</v>
      </c>
      <c r="AQ56" s="26" t="n">
        <f aca="false">(F56-AF56)/6</f>
        <v>0</v>
      </c>
      <c r="AR56" s="26" t="n">
        <f aca="false">(G56-AG56)/7</f>
        <v>0</v>
      </c>
      <c r="AS56" s="26" t="n">
        <f aca="false">(H56-AH56)/8</f>
        <v>0</v>
      </c>
      <c r="AT56" s="26" t="n">
        <f aca="false">(I56-AI56)/9</f>
        <v>0</v>
      </c>
      <c r="AU56" s="26" t="n">
        <f aca="false">(J56-AJ56)/10</f>
        <v>0</v>
      </c>
      <c r="AW56" s="26" t="n">
        <f aca="false">SUM(AL56:AU56)</f>
        <v>0</v>
      </c>
    </row>
    <row r="57" customFormat="false" ht="12.8" hidden="true" customHeight="false" outlineLevel="0" collapsed="false">
      <c r="A57" s="26" t="n">
        <f aca="false">'Ten Year Plan'!G51/((1+'Current Financials'!$B$18)^(A$21-'Current Financials'!$B$12))</f>
        <v>0</v>
      </c>
      <c r="B57" s="26" t="n">
        <f aca="false">'Ten Year Plan'!H51/((1+'Current Financials'!$B$18)^(B$21-'Current Financials'!$B$12))</f>
        <v>0</v>
      </c>
      <c r="C57" s="26" t="n">
        <f aca="false">'Ten Year Plan'!I51/((1+'Current Financials'!$B$18)^(C$21-'Current Financials'!$B$12))</f>
        <v>0</v>
      </c>
      <c r="D57" s="26" t="n">
        <f aca="false">'Ten Year Plan'!J51/((1+'Current Financials'!$B$18)^(D$21-'Current Financials'!$B$12))</f>
        <v>0</v>
      </c>
      <c r="E57" s="26" t="n">
        <f aca="false">'Ten Year Plan'!K51/((1+'Current Financials'!$B$18)^(E$21-'Current Financials'!$B$12))</f>
        <v>0</v>
      </c>
      <c r="F57" s="26" t="n">
        <f aca="false">'Ten Year Plan'!L51/((1+'Current Financials'!$B$18)^(F$21-'Current Financials'!$B$12))</f>
        <v>0</v>
      </c>
      <c r="G57" s="26" t="n">
        <f aca="false">'Ten Year Plan'!M51/((1+'Current Financials'!$B$18)^(G$21-'Current Financials'!$B$12))</f>
        <v>0</v>
      </c>
      <c r="H57" s="26" t="n">
        <f aca="false">'Ten Year Plan'!N51/((1+'Current Financials'!$B$18)^(H$21-'Current Financials'!$B$12))</f>
        <v>0</v>
      </c>
      <c r="I57" s="26" t="n">
        <f aca="false">'Ten Year Plan'!O51/((1+'Current Financials'!$B$18)^(I$21-'Current Financials'!$B$12))</f>
        <v>0</v>
      </c>
      <c r="J57" s="26" t="n">
        <f aca="false">'Ten Year Plan'!P51/((1+'Current Financials'!$B$18)^(J$21-'Current Financials'!$B$12))</f>
        <v>0</v>
      </c>
      <c r="L57" s="26" t="n">
        <f aca="false">A57*0.9</f>
        <v>0</v>
      </c>
      <c r="M57" s="26" t="n">
        <f aca="false">B57*0.8</f>
        <v>0</v>
      </c>
      <c r="N57" s="26" t="n">
        <f aca="false">C57*0.7</f>
        <v>0</v>
      </c>
      <c r="O57" s="26" t="n">
        <f aca="false">D57*0.6</f>
        <v>0</v>
      </c>
      <c r="P57" s="26" t="n">
        <f aca="false">E57*0.5</f>
        <v>0</v>
      </c>
      <c r="Q57" s="26" t="n">
        <f aca="false">F57*0.4</f>
        <v>0</v>
      </c>
      <c r="R57" s="26" t="n">
        <f aca="false">G57*0.3</f>
        <v>0</v>
      </c>
      <c r="S57" s="26" t="n">
        <f aca="false">H57*0.2</f>
        <v>0</v>
      </c>
      <c r="T57" s="26" t="n">
        <f aca="false">I57*0.1</f>
        <v>0</v>
      </c>
      <c r="U57" s="26" t="n">
        <f aca="false">J57*0</f>
        <v>0</v>
      </c>
      <c r="W57" s="26" t="n">
        <f aca="false">SUM(L57:U57)</f>
        <v>0</v>
      </c>
      <c r="AA57" s="26" t="n">
        <f aca="false">$Y$22*L57</f>
        <v>0</v>
      </c>
      <c r="AB57" s="26" t="n">
        <f aca="false">$Y$22*M57</f>
        <v>0</v>
      </c>
      <c r="AC57" s="26" t="n">
        <f aca="false">$Y$22*N57</f>
        <v>0</v>
      </c>
      <c r="AD57" s="26" t="n">
        <f aca="false">$Y$22*O57</f>
        <v>0</v>
      </c>
      <c r="AE57" s="26" t="n">
        <f aca="false">$Y$22*P57</f>
        <v>0</v>
      </c>
      <c r="AF57" s="26" t="n">
        <f aca="false">$Y$22*Q57</f>
        <v>0</v>
      </c>
      <c r="AG57" s="26" t="n">
        <f aca="false">$Y$22*R57</f>
        <v>0</v>
      </c>
      <c r="AH57" s="26" t="n">
        <f aca="false">$Y$22*S57</f>
        <v>0</v>
      </c>
      <c r="AI57" s="26" t="n">
        <f aca="false">$Y$22*T57</f>
        <v>0</v>
      </c>
      <c r="AJ57" s="26" t="n">
        <f aca="false">$Y$22*U57</f>
        <v>0</v>
      </c>
      <c r="AL57" s="26" t="n">
        <f aca="false">(A57-AA57)/1</f>
        <v>0</v>
      </c>
      <c r="AM57" s="26" t="n">
        <f aca="false">(B57-AB57)/2</f>
        <v>0</v>
      </c>
      <c r="AN57" s="26" t="n">
        <f aca="false">(C57-AC57)/3</f>
        <v>0</v>
      </c>
      <c r="AO57" s="26" t="n">
        <f aca="false">(D57-AD57)/4</f>
        <v>0</v>
      </c>
      <c r="AP57" s="26" t="n">
        <f aca="false">(E57-AE57)/5</f>
        <v>0</v>
      </c>
      <c r="AQ57" s="26" t="n">
        <f aca="false">(F57-AF57)/6</f>
        <v>0</v>
      </c>
      <c r="AR57" s="26" t="n">
        <f aca="false">(G57-AG57)/7</f>
        <v>0</v>
      </c>
      <c r="AS57" s="26" t="n">
        <f aca="false">(H57-AH57)/8</f>
        <v>0</v>
      </c>
      <c r="AT57" s="26" t="n">
        <f aca="false">(I57-AI57)/9</f>
        <v>0</v>
      </c>
      <c r="AU57" s="26" t="n">
        <f aca="false">(J57-AJ57)/10</f>
        <v>0</v>
      </c>
      <c r="AW57" s="26" t="n">
        <f aca="false">SUM(AL57:AU57)</f>
        <v>0</v>
      </c>
    </row>
    <row r="58" customFormat="false" ht="12.8" hidden="true" customHeight="false" outlineLevel="0" collapsed="false">
      <c r="A58" s="26" t="n">
        <f aca="false">'Ten Year Plan'!G52/((1+'Current Financials'!$B$18)^(A$21-'Current Financials'!$B$12))</f>
        <v>0</v>
      </c>
      <c r="B58" s="26" t="n">
        <f aca="false">'Ten Year Plan'!H52/((1+'Current Financials'!$B$18)^(B$21-'Current Financials'!$B$12))</f>
        <v>0</v>
      </c>
      <c r="C58" s="26" t="n">
        <f aca="false">'Ten Year Plan'!I52/((1+'Current Financials'!$B$18)^(C$21-'Current Financials'!$B$12))</f>
        <v>0</v>
      </c>
      <c r="D58" s="26" t="n">
        <f aca="false">'Ten Year Plan'!J52/((1+'Current Financials'!$B$18)^(D$21-'Current Financials'!$B$12))</f>
        <v>0</v>
      </c>
      <c r="E58" s="26" t="n">
        <f aca="false">'Ten Year Plan'!K52/((1+'Current Financials'!$B$18)^(E$21-'Current Financials'!$B$12))</f>
        <v>0</v>
      </c>
      <c r="F58" s="26" t="n">
        <f aca="false">'Ten Year Plan'!L52/((1+'Current Financials'!$B$18)^(F$21-'Current Financials'!$B$12))</f>
        <v>0</v>
      </c>
      <c r="G58" s="26" t="n">
        <f aca="false">'Ten Year Plan'!M52/((1+'Current Financials'!$B$18)^(G$21-'Current Financials'!$B$12))</f>
        <v>0</v>
      </c>
      <c r="H58" s="26" t="n">
        <f aca="false">'Ten Year Plan'!N52/((1+'Current Financials'!$B$18)^(H$21-'Current Financials'!$B$12))</f>
        <v>0</v>
      </c>
      <c r="I58" s="26" t="n">
        <f aca="false">'Ten Year Plan'!O52/((1+'Current Financials'!$B$18)^(I$21-'Current Financials'!$B$12))</f>
        <v>0</v>
      </c>
      <c r="J58" s="26" t="n">
        <f aca="false">'Ten Year Plan'!P52/((1+'Current Financials'!$B$18)^(J$21-'Current Financials'!$B$12))</f>
        <v>0</v>
      </c>
      <c r="L58" s="26" t="n">
        <f aca="false">A58*0.9</f>
        <v>0</v>
      </c>
      <c r="M58" s="26" t="n">
        <f aca="false">B58*0.8</f>
        <v>0</v>
      </c>
      <c r="N58" s="26" t="n">
        <f aca="false">C58*0.7</f>
        <v>0</v>
      </c>
      <c r="O58" s="26" t="n">
        <f aca="false">D58*0.6</f>
        <v>0</v>
      </c>
      <c r="P58" s="26" t="n">
        <f aca="false">E58*0.5</f>
        <v>0</v>
      </c>
      <c r="Q58" s="26" t="n">
        <f aca="false">F58*0.4</f>
        <v>0</v>
      </c>
      <c r="R58" s="26" t="n">
        <f aca="false">G58*0.3</f>
        <v>0</v>
      </c>
      <c r="S58" s="26" t="n">
        <f aca="false">H58*0.2</f>
        <v>0</v>
      </c>
      <c r="T58" s="26" t="n">
        <f aca="false">I58*0.1</f>
        <v>0</v>
      </c>
      <c r="U58" s="26" t="n">
        <f aca="false">J58*0</f>
        <v>0</v>
      </c>
      <c r="W58" s="26" t="n">
        <f aca="false">SUM(L58:U58)</f>
        <v>0</v>
      </c>
      <c r="AA58" s="26" t="n">
        <f aca="false">$Y$22*L58</f>
        <v>0</v>
      </c>
      <c r="AB58" s="26" t="n">
        <f aca="false">$Y$22*M58</f>
        <v>0</v>
      </c>
      <c r="AC58" s="26" t="n">
        <f aca="false">$Y$22*N58</f>
        <v>0</v>
      </c>
      <c r="AD58" s="26" t="n">
        <f aca="false">$Y$22*O58</f>
        <v>0</v>
      </c>
      <c r="AE58" s="26" t="n">
        <f aca="false">$Y$22*P58</f>
        <v>0</v>
      </c>
      <c r="AF58" s="26" t="n">
        <f aca="false">$Y$22*Q58</f>
        <v>0</v>
      </c>
      <c r="AG58" s="26" t="n">
        <f aca="false">$Y$22*R58</f>
        <v>0</v>
      </c>
      <c r="AH58" s="26" t="n">
        <f aca="false">$Y$22*S58</f>
        <v>0</v>
      </c>
      <c r="AI58" s="26" t="n">
        <f aca="false">$Y$22*T58</f>
        <v>0</v>
      </c>
      <c r="AJ58" s="26" t="n">
        <f aca="false">$Y$22*U58</f>
        <v>0</v>
      </c>
      <c r="AL58" s="26" t="n">
        <f aca="false">(A58-AA58)/1</f>
        <v>0</v>
      </c>
      <c r="AM58" s="26" t="n">
        <f aca="false">(B58-AB58)/2</f>
        <v>0</v>
      </c>
      <c r="AN58" s="26" t="n">
        <f aca="false">(C58-AC58)/3</f>
        <v>0</v>
      </c>
      <c r="AO58" s="26" t="n">
        <f aca="false">(D58-AD58)/4</f>
        <v>0</v>
      </c>
      <c r="AP58" s="26" t="n">
        <f aca="false">(E58-AE58)/5</f>
        <v>0</v>
      </c>
      <c r="AQ58" s="26" t="n">
        <f aca="false">(F58-AF58)/6</f>
        <v>0</v>
      </c>
      <c r="AR58" s="26" t="n">
        <f aca="false">(G58-AG58)/7</f>
        <v>0</v>
      </c>
      <c r="AS58" s="26" t="n">
        <f aca="false">(H58-AH58)/8</f>
        <v>0</v>
      </c>
      <c r="AT58" s="26" t="n">
        <f aca="false">(I58-AI58)/9</f>
        <v>0</v>
      </c>
      <c r="AU58" s="26" t="n">
        <f aca="false">(J58-AJ58)/10</f>
        <v>0</v>
      </c>
      <c r="AW58" s="26" t="n">
        <f aca="false">SUM(AL58:AU58)</f>
        <v>0</v>
      </c>
    </row>
    <row r="59" customFormat="false" ht="12.8" hidden="true" customHeight="false" outlineLevel="0" collapsed="false">
      <c r="A59" s="26" t="n">
        <f aca="false">'Ten Year Plan'!G53/((1+'Current Financials'!$B$18)^(A$21-'Current Financials'!$B$12))</f>
        <v>0</v>
      </c>
      <c r="B59" s="26" t="n">
        <f aca="false">'Ten Year Plan'!H53/((1+'Current Financials'!$B$18)^(B$21-'Current Financials'!$B$12))</f>
        <v>0</v>
      </c>
      <c r="C59" s="26" t="n">
        <f aca="false">'Ten Year Plan'!I53/((1+'Current Financials'!$B$18)^(C$21-'Current Financials'!$B$12))</f>
        <v>0</v>
      </c>
      <c r="D59" s="26" t="n">
        <f aca="false">'Ten Year Plan'!J53/((1+'Current Financials'!$B$18)^(D$21-'Current Financials'!$B$12))</f>
        <v>0</v>
      </c>
      <c r="E59" s="26" t="n">
        <f aca="false">'Ten Year Plan'!K53/((1+'Current Financials'!$B$18)^(E$21-'Current Financials'!$B$12))</f>
        <v>0</v>
      </c>
      <c r="F59" s="26" t="n">
        <f aca="false">'Ten Year Plan'!L53/((1+'Current Financials'!$B$18)^(F$21-'Current Financials'!$B$12))</f>
        <v>0</v>
      </c>
      <c r="G59" s="26" t="n">
        <f aca="false">'Ten Year Plan'!M53/((1+'Current Financials'!$B$18)^(G$21-'Current Financials'!$B$12))</f>
        <v>0</v>
      </c>
      <c r="H59" s="26" t="n">
        <f aca="false">'Ten Year Plan'!N53/((1+'Current Financials'!$B$18)^(H$21-'Current Financials'!$B$12))</f>
        <v>0</v>
      </c>
      <c r="I59" s="26" t="n">
        <f aca="false">'Ten Year Plan'!O53/((1+'Current Financials'!$B$18)^(I$21-'Current Financials'!$B$12))</f>
        <v>0</v>
      </c>
      <c r="J59" s="26" t="n">
        <f aca="false">'Ten Year Plan'!P53/((1+'Current Financials'!$B$18)^(J$21-'Current Financials'!$B$12))</f>
        <v>0</v>
      </c>
      <c r="L59" s="26" t="n">
        <f aca="false">A59*0.9</f>
        <v>0</v>
      </c>
      <c r="M59" s="26" t="n">
        <f aca="false">B59*0.8</f>
        <v>0</v>
      </c>
      <c r="N59" s="26" t="n">
        <f aca="false">C59*0.7</f>
        <v>0</v>
      </c>
      <c r="O59" s="26" t="n">
        <f aca="false">D59*0.6</f>
        <v>0</v>
      </c>
      <c r="P59" s="26" t="n">
        <f aca="false">E59*0.5</f>
        <v>0</v>
      </c>
      <c r="Q59" s="26" t="n">
        <f aca="false">F59*0.4</f>
        <v>0</v>
      </c>
      <c r="R59" s="26" t="n">
        <f aca="false">G59*0.3</f>
        <v>0</v>
      </c>
      <c r="S59" s="26" t="n">
        <f aca="false">H59*0.2</f>
        <v>0</v>
      </c>
      <c r="T59" s="26" t="n">
        <f aca="false">I59*0.1</f>
        <v>0</v>
      </c>
      <c r="U59" s="26" t="n">
        <f aca="false">J59*0</f>
        <v>0</v>
      </c>
      <c r="W59" s="26" t="n">
        <f aca="false">SUM(L59:U59)</f>
        <v>0</v>
      </c>
      <c r="AA59" s="26" t="n">
        <f aca="false">$Y$22*L59</f>
        <v>0</v>
      </c>
      <c r="AB59" s="26" t="n">
        <f aca="false">$Y$22*M59</f>
        <v>0</v>
      </c>
      <c r="AC59" s="26" t="n">
        <f aca="false">$Y$22*N59</f>
        <v>0</v>
      </c>
      <c r="AD59" s="26" t="n">
        <f aca="false">$Y$22*O59</f>
        <v>0</v>
      </c>
      <c r="AE59" s="26" t="n">
        <f aca="false">$Y$22*P59</f>
        <v>0</v>
      </c>
      <c r="AF59" s="26" t="n">
        <f aca="false">$Y$22*Q59</f>
        <v>0</v>
      </c>
      <c r="AG59" s="26" t="n">
        <f aca="false">$Y$22*R59</f>
        <v>0</v>
      </c>
      <c r="AH59" s="26" t="n">
        <f aca="false">$Y$22*S59</f>
        <v>0</v>
      </c>
      <c r="AI59" s="26" t="n">
        <f aca="false">$Y$22*T59</f>
        <v>0</v>
      </c>
      <c r="AJ59" s="26" t="n">
        <f aca="false">$Y$22*U59</f>
        <v>0</v>
      </c>
      <c r="AL59" s="26" t="n">
        <f aca="false">(A59-AA59)/1</f>
        <v>0</v>
      </c>
      <c r="AM59" s="26" t="n">
        <f aca="false">(B59-AB59)/2</f>
        <v>0</v>
      </c>
      <c r="AN59" s="26" t="n">
        <f aca="false">(C59-AC59)/3</f>
        <v>0</v>
      </c>
      <c r="AO59" s="26" t="n">
        <f aca="false">(D59-AD59)/4</f>
        <v>0</v>
      </c>
      <c r="AP59" s="26" t="n">
        <f aca="false">(E59-AE59)/5</f>
        <v>0</v>
      </c>
      <c r="AQ59" s="26" t="n">
        <f aca="false">(F59-AF59)/6</f>
        <v>0</v>
      </c>
      <c r="AR59" s="26" t="n">
        <f aca="false">(G59-AG59)/7</f>
        <v>0</v>
      </c>
      <c r="AS59" s="26" t="n">
        <f aca="false">(H59-AH59)/8</f>
        <v>0</v>
      </c>
      <c r="AT59" s="26" t="n">
        <f aca="false">(I59-AI59)/9</f>
        <v>0</v>
      </c>
      <c r="AU59" s="26" t="n">
        <f aca="false">(J59-AJ59)/10</f>
        <v>0</v>
      </c>
      <c r="AW59" s="26" t="n">
        <f aca="false">SUM(AL59:AU59)</f>
        <v>0</v>
      </c>
    </row>
    <row r="60" customFormat="false" ht="12.8" hidden="true" customHeight="false" outlineLevel="0" collapsed="false">
      <c r="A60" s="26" t="n">
        <f aca="false">'Ten Year Plan'!G54/((1+'Current Financials'!$B$18)^(A$21-'Current Financials'!$B$12))</f>
        <v>0</v>
      </c>
      <c r="B60" s="26" t="n">
        <f aca="false">'Ten Year Plan'!H54/((1+'Current Financials'!$B$18)^(B$21-'Current Financials'!$B$12))</f>
        <v>0</v>
      </c>
      <c r="C60" s="26" t="n">
        <f aca="false">'Ten Year Plan'!I54/((1+'Current Financials'!$B$18)^(C$21-'Current Financials'!$B$12))</f>
        <v>0</v>
      </c>
      <c r="D60" s="26" t="n">
        <f aca="false">'Ten Year Plan'!J54/((1+'Current Financials'!$B$18)^(D$21-'Current Financials'!$B$12))</f>
        <v>0</v>
      </c>
      <c r="E60" s="26" t="n">
        <f aca="false">'Ten Year Plan'!K54/((1+'Current Financials'!$B$18)^(E$21-'Current Financials'!$B$12))</f>
        <v>0</v>
      </c>
      <c r="F60" s="26" t="n">
        <f aca="false">'Ten Year Plan'!L54/((1+'Current Financials'!$B$18)^(F$21-'Current Financials'!$B$12))</f>
        <v>0</v>
      </c>
      <c r="G60" s="26" t="n">
        <f aca="false">'Ten Year Plan'!M54/((1+'Current Financials'!$B$18)^(G$21-'Current Financials'!$B$12))</f>
        <v>0</v>
      </c>
      <c r="H60" s="26" t="n">
        <f aca="false">'Ten Year Plan'!N54/((1+'Current Financials'!$B$18)^(H$21-'Current Financials'!$B$12))</f>
        <v>0</v>
      </c>
      <c r="I60" s="26" t="n">
        <f aca="false">'Ten Year Plan'!O54/((1+'Current Financials'!$B$18)^(I$21-'Current Financials'!$B$12))</f>
        <v>0</v>
      </c>
      <c r="J60" s="26" t="n">
        <f aca="false">'Ten Year Plan'!P54/((1+'Current Financials'!$B$18)^(J$21-'Current Financials'!$B$12))</f>
        <v>0</v>
      </c>
      <c r="L60" s="26" t="n">
        <f aca="false">A60*0.9</f>
        <v>0</v>
      </c>
      <c r="M60" s="26" t="n">
        <f aca="false">B60*0.8</f>
        <v>0</v>
      </c>
      <c r="N60" s="26" t="n">
        <f aca="false">C60*0.7</f>
        <v>0</v>
      </c>
      <c r="O60" s="26" t="n">
        <f aca="false">D60*0.6</f>
        <v>0</v>
      </c>
      <c r="P60" s="26" t="n">
        <f aca="false">E60*0.5</f>
        <v>0</v>
      </c>
      <c r="Q60" s="26" t="n">
        <f aca="false">F60*0.4</f>
        <v>0</v>
      </c>
      <c r="R60" s="26" t="n">
        <f aca="false">G60*0.3</f>
        <v>0</v>
      </c>
      <c r="S60" s="26" t="n">
        <f aca="false">H60*0.2</f>
        <v>0</v>
      </c>
      <c r="T60" s="26" t="n">
        <f aca="false">I60*0.1</f>
        <v>0</v>
      </c>
      <c r="U60" s="26" t="n">
        <f aca="false">J60*0</f>
        <v>0</v>
      </c>
      <c r="W60" s="26" t="n">
        <f aca="false">SUM(L60:U60)</f>
        <v>0</v>
      </c>
      <c r="AA60" s="26" t="n">
        <f aca="false">$Y$22*L60</f>
        <v>0</v>
      </c>
      <c r="AB60" s="26" t="n">
        <f aca="false">$Y$22*M60</f>
        <v>0</v>
      </c>
      <c r="AC60" s="26" t="n">
        <f aca="false">$Y$22*N60</f>
        <v>0</v>
      </c>
      <c r="AD60" s="26" t="n">
        <f aca="false">$Y$22*O60</f>
        <v>0</v>
      </c>
      <c r="AE60" s="26" t="n">
        <f aca="false">$Y$22*P60</f>
        <v>0</v>
      </c>
      <c r="AF60" s="26" t="n">
        <f aca="false">$Y$22*Q60</f>
        <v>0</v>
      </c>
      <c r="AG60" s="26" t="n">
        <f aca="false">$Y$22*R60</f>
        <v>0</v>
      </c>
      <c r="AH60" s="26" t="n">
        <f aca="false">$Y$22*S60</f>
        <v>0</v>
      </c>
      <c r="AI60" s="26" t="n">
        <f aca="false">$Y$22*T60</f>
        <v>0</v>
      </c>
      <c r="AJ60" s="26" t="n">
        <f aca="false">$Y$22*U60</f>
        <v>0</v>
      </c>
      <c r="AL60" s="26" t="n">
        <f aca="false">(A60-AA60)/1</f>
        <v>0</v>
      </c>
      <c r="AM60" s="26" t="n">
        <f aca="false">(B60-AB60)/2</f>
        <v>0</v>
      </c>
      <c r="AN60" s="26" t="n">
        <f aca="false">(C60-AC60)/3</f>
        <v>0</v>
      </c>
      <c r="AO60" s="26" t="n">
        <f aca="false">(D60-AD60)/4</f>
        <v>0</v>
      </c>
      <c r="AP60" s="26" t="n">
        <f aca="false">(E60-AE60)/5</f>
        <v>0</v>
      </c>
      <c r="AQ60" s="26" t="n">
        <f aca="false">(F60-AF60)/6</f>
        <v>0</v>
      </c>
      <c r="AR60" s="26" t="n">
        <f aca="false">(G60-AG60)/7</f>
        <v>0</v>
      </c>
      <c r="AS60" s="26" t="n">
        <f aca="false">(H60-AH60)/8</f>
        <v>0</v>
      </c>
      <c r="AT60" s="26" t="n">
        <f aca="false">(I60-AI60)/9</f>
        <v>0</v>
      </c>
      <c r="AU60" s="26" t="n">
        <f aca="false">(J60-AJ60)/10</f>
        <v>0</v>
      </c>
      <c r="AW60" s="26" t="n">
        <f aca="false">SUM(AL60:AU60)</f>
        <v>0</v>
      </c>
    </row>
    <row r="61" customFormat="false" ht="12.8" hidden="true" customHeight="false" outlineLevel="0" collapsed="false">
      <c r="A61" s="26" t="n">
        <f aca="false">'Ten Year Plan'!G55/((1+'Current Financials'!$B$18)^(A$21-'Current Financials'!$B$12))</f>
        <v>0</v>
      </c>
      <c r="B61" s="26" t="n">
        <f aca="false">'Ten Year Plan'!H55/((1+'Current Financials'!$B$18)^(B$21-'Current Financials'!$B$12))</f>
        <v>0</v>
      </c>
      <c r="C61" s="26" t="n">
        <f aca="false">'Ten Year Plan'!I55/((1+'Current Financials'!$B$18)^(C$21-'Current Financials'!$B$12))</f>
        <v>0</v>
      </c>
      <c r="D61" s="26" t="n">
        <f aca="false">'Ten Year Plan'!J55/((1+'Current Financials'!$B$18)^(D$21-'Current Financials'!$B$12))</f>
        <v>0</v>
      </c>
      <c r="E61" s="26" t="n">
        <f aca="false">'Ten Year Plan'!K55/((1+'Current Financials'!$B$18)^(E$21-'Current Financials'!$B$12))</f>
        <v>0</v>
      </c>
      <c r="F61" s="26" t="n">
        <f aca="false">'Ten Year Plan'!L55/((1+'Current Financials'!$B$18)^(F$21-'Current Financials'!$B$12))</f>
        <v>0</v>
      </c>
      <c r="G61" s="26" t="n">
        <f aca="false">'Ten Year Plan'!M55/((1+'Current Financials'!$B$18)^(G$21-'Current Financials'!$B$12))</f>
        <v>0</v>
      </c>
      <c r="H61" s="26" t="n">
        <f aca="false">'Ten Year Plan'!N55/((1+'Current Financials'!$B$18)^(H$21-'Current Financials'!$B$12))</f>
        <v>0</v>
      </c>
      <c r="I61" s="26" t="n">
        <f aca="false">'Ten Year Plan'!O55/((1+'Current Financials'!$B$18)^(I$21-'Current Financials'!$B$12))</f>
        <v>0</v>
      </c>
      <c r="J61" s="26" t="n">
        <f aca="false">'Ten Year Plan'!P55/((1+'Current Financials'!$B$18)^(J$21-'Current Financials'!$B$12))</f>
        <v>0</v>
      </c>
      <c r="L61" s="26" t="n">
        <f aca="false">A61*0.9</f>
        <v>0</v>
      </c>
      <c r="M61" s="26" t="n">
        <f aca="false">B61*0.8</f>
        <v>0</v>
      </c>
      <c r="N61" s="26" t="n">
        <f aca="false">C61*0.7</f>
        <v>0</v>
      </c>
      <c r="O61" s="26" t="n">
        <f aca="false">D61*0.6</f>
        <v>0</v>
      </c>
      <c r="P61" s="26" t="n">
        <f aca="false">E61*0.5</f>
        <v>0</v>
      </c>
      <c r="Q61" s="26" t="n">
        <f aca="false">F61*0.4</f>
        <v>0</v>
      </c>
      <c r="R61" s="26" t="n">
        <f aca="false">G61*0.3</f>
        <v>0</v>
      </c>
      <c r="S61" s="26" t="n">
        <f aca="false">H61*0.2</f>
        <v>0</v>
      </c>
      <c r="T61" s="26" t="n">
        <f aca="false">I61*0.1</f>
        <v>0</v>
      </c>
      <c r="U61" s="26" t="n">
        <f aca="false">J61*0</f>
        <v>0</v>
      </c>
      <c r="W61" s="26" t="n">
        <f aca="false">SUM(L61:U61)</f>
        <v>0</v>
      </c>
      <c r="AA61" s="26" t="n">
        <f aca="false">$Y$22*L61</f>
        <v>0</v>
      </c>
      <c r="AB61" s="26" t="n">
        <f aca="false">$Y$22*M61</f>
        <v>0</v>
      </c>
      <c r="AC61" s="26" t="n">
        <f aca="false">$Y$22*N61</f>
        <v>0</v>
      </c>
      <c r="AD61" s="26" t="n">
        <f aca="false">$Y$22*O61</f>
        <v>0</v>
      </c>
      <c r="AE61" s="26" t="n">
        <f aca="false">$Y$22*P61</f>
        <v>0</v>
      </c>
      <c r="AF61" s="26" t="n">
        <f aca="false">$Y$22*Q61</f>
        <v>0</v>
      </c>
      <c r="AG61" s="26" t="n">
        <f aca="false">$Y$22*R61</f>
        <v>0</v>
      </c>
      <c r="AH61" s="26" t="n">
        <f aca="false">$Y$22*S61</f>
        <v>0</v>
      </c>
      <c r="AI61" s="26" t="n">
        <f aca="false">$Y$22*T61</f>
        <v>0</v>
      </c>
      <c r="AJ61" s="26" t="n">
        <f aca="false">$Y$22*U61</f>
        <v>0</v>
      </c>
      <c r="AL61" s="26" t="n">
        <f aca="false">(A61-AA61)/1</f>
        <v>0</v>
      </c>
      <c r="AM61" s="26" t="n">
        <f aca="false">(B61-AB61)/2</f>
        <v>0</v>
      </c>
      <c r="AN61" s="26" t="n">
        <f aca="false">(C61-AC61)/3</f>
        <v>0</v>
      </c>
      <c r="AO61" s="26" t="n">
        <f aca="false">(D61-AD61)/4</f>
        <v>0</v>
      </c>
      <c r="AP61" s="26" t="n">
        <f aca="false">(E61-AE61)/5</f>
        <v>0</v>
      </c>
      <c r="AQ61" s="26" t="n">
        <f aca="false">(F61-AF61)/6</f>
        <v>0</v>
      </c>
      <c r="AR61" s="26" t="n">
        <f aca="false">(G61-AG61)/7</f>
        <v>0</v>
      </c>
      <c r="AS61" s="26" t="n">
        <f aca="false">(H61-AH61)/8</f>
        <v>0</v>
      </c>
      <c r="AT61" s="26" t="n">
        <f aca="false">(I61-AI61)/9</f>
        <v>0</v>
      </c>
      <c r="AU61" s="26" t="n">
        <f aca="false">(J61-AJ61)/10</f>
        <v>0</v>
      </c>
      <c r="AW61" s="26" t="n">
        <f aca="false">SUM(AL61:AU61)</f>
        <v>0</v>
      </c>
    </row>
    <row r="62" customFormat="false" ht="12.8" hidden="true" customHeight="false" outlineLevel="0" collapsed="false">
      <c r="A62" s="26" t="n">
        <f aca="false">'Ten Year Plan'!G56/((1+'Current Financials'!$B$18)^(A$21-'Current Financials'!$B$12))</f>
        <v>0</v>
      </c>
      <c r="B62" s="26" t="n">
        <f aca="false">'Ten Year Plan'!H56/((1+'Current Financials'!$B$18)^(B$21-'Current Financials'!$B$12))</f>
        <v>0</v>
      </c>
      <c r="C62" s="26" t="n">
        <f aca="false">'Ten Year Plan'!I56/((1+'Current Financials'!$B$18)^(C$21-'Current Financials'!$B$12))</f>
        <v>0</v>
      </c>
      <c r="D62" s="26" t="n">
        <f aca="false">'Ten Year Plan'!J56/((1+'Current Financials'!$B$18)^(D$21-'Current Financials'!$B$12))</f>
        <v>0</v>
      </c>
      <c r="E62" s="26" t="n">
        <f aca="false">'Ten Year Plan'!K56/((1+'Current Financials'!$B$18)^(E$21-'Current Financials'!$B$12))</f>
        <v>0</v>
      </c>
      <c r="F62" s="26" t="n">
        <f aca="false">'Ten Year Plan'!L56/((1+'Current Financials'!$B$18)^(F$21-'Current Financials'!$B$12))</f>
        <v>0</v>
      </c>
      <c r="G62" s="26" t="n">
        <f aca="false">'Ten Year Plan'!M56/((1+'Current Financials'!$B$18)^(G$21-'Current Financials'!$B$12))</f>
        <v>0</v>
      </c>
      <c r="H62" s="26" t="n">
        <f aca="false">'Ten Year Plan'!N56/((1+'Current Financials'!$B$18)^(H$21-'Current Financials'!$B$12))</f>
        <v>0</v>
      </c>
      <c r="I62" s="26" t="n">
        <f aca="false">'Ten Year Plan'!O56/((1+'Current Financials'!$B$18)^(I$21-'Current Financials'!$B$12))</f>
        <v>0</v>
      </c>
      <c r="J62" s="26" t="n">
        <f aca="false">'Ten Year Plan'!P56/((1+'Current Financials'!$B$18)^(J$21-'Current Financials'!$B$12))</f>
        <v>0</v>
      </c>
      <c r="L62" s="26" t="n">
        <f aca="false">A62*0.9</f>
        <v>0</v>
      </c>
      <c r="M62" s="26" t="n">
        <f aca="false">B62*0.8</f>
        <v>0</v>
      </c>
      <c r="N62" s="26" t="n">
        <f aca="false">C62*0.7</f>
        <v>0</v>
      </c>
      <c r="O62" s="26" t="n">
        <f aca="false">D62*0.6</f>
        <v>0</v>
      </c>
      <c r="P62" s="26" t="n">
        <f aca="false">E62*0.5</f>
        <v>0</v>
      </c>
      <c r="Q62" s="26" t="n">
        <f aca="false">F62*0.4</f>
        <v>0</v>
      </c>
      <c r="R62" s="26" t="n">
        <f aca="false">G62*0.3</f>
        <v>0</v>
      </c>
      <c r="S62" s="26" t="n">
        <f aca="false">H62*0.2</f>
        <v>0</v>
      </c>
      <c r="T62" s="26" t="n">
        <f aca="false">I62*0.1</f>
        <v>0</v>
      </c>
      <c r="U62" s="26" t="n">
        <f aca="false">J62*0</f>
        <v>0</v>
      </c>
      <c r="W62" s="26" t="n">
        <f aca="false">SUM(L62:U62)</f>
        <v>0</v>
      </c>
      <c r="AA62" s="26" t="n">
        <f aca="false">$Y$22*L62</f>
        <v>0</v>
      </c>
      <c r="AB62" s="26" t="n">
        <f aca="false">$Y$22*M62</f>
        <v>0</v>
      </c>
      <c r="AC62" s="26" t="n">
        <f aca="false">$Y$22*N62</f>
        <v>0</v>
      </c>
      <c r="AD62" s="26" t="n">
        <f aca="false">$Y$22*O62</f>
        <v>0</v>
      </c>
      <c r="AE62" s="26" t="n">
        <f aca="false">$Y$22*P62</f>
        <v>0</v>
      </c>
      <c r="AF62" s="26" t="n">
        <f aca="false">$Y$22*Q62</f>
        <v>0</v>
      </c>
      <c r="AG62" s="26" t="n">
        <f aca="false">$Y$22*R62</f>
        <v>0</v>
      </c>
      <c r="AH62" s="26" t="n">
        <f aca="false">$Y$22*S62</f>
        <v>0</v>
      </c>
      <c r="AI62" s="26" t="n">
        <f aca="false">$Y$22*T62</f>
        <v>0</v>
      </c>
      <c r="AJ62" s="26" t="n">
        <f aca="false">$Y$22*U62</f>
        <v>0</v>
      </c>
      <c r="AL62" s="26" t="n">
        <f aca="false">(A62-AA62)/1</f>
        <v>0</v>
      </c>
      <c r="AM62" s="26" t="n">
        <f aca="false">(B62-AB62)/2</f>
        <v>0</v>
      </c>
      <c r="AN62" s="26" t="n">
        <f aca="false">(C62-AC62)/3</f>
        <v>0</v>
      </c>
      <c r="AO62" s="26" t="n">
        <f aca="false">(D62-AD62)/4</f>
        <v>0</v>
      </c>
      <c r="AP62" s="26" t="n">
        <f aca="false">(E62-AE62)/5</f>
        <v>0</v>
      </c>
      <c r="AQ62" s="26" t="n">
        <f aca="false">(F62-AF62)/6</f>
        <v>0</v>
      </c>
      <c r="AR62" s="26" t="n">
        <f aca="false">(G62-AG62)/7</f>
        <v>0</v>
      </c>
      <c r="AS62" s="26" t="n">
        <f aca="false">(H62-AH62)/8</f>
        <v>0</v>
      </c>
      <c r="AT62" s="26" t="n">
        <f aca="false">(I62-AI62)/9</f>
        <v>0</v>
      </c>
      <c r="AU62" s="26" t="n">
        <f aca="false">(J62-AJ62)/10</f>
        <v>0</v>
      </c>
      <c r="AW62" s="26" t="n">
        <f aca="false">SUM(AL62:AU62)</f>
        <v>0</v>
      </c>
    </row>
    <row r="63" customFormat="false" ht="12.8" hidden="true" customHeight="false" outlineLevel="0" collapsed="false">
      <c r="A63" s="26" t="n">
        <f aca="false">'Ten Year Plan'!G57/((1+'Current Financials'!$B$18)^(A$21-'Current Financials'!$B$12))</f>
        <v>0</v>
      </c>
      <c r="B63" s="26" t="n">
        <f aca="false">'Ten Year Plan'!H57/((1+'Current Financials'!$B$18)^(B$21-'Current Financials'!$B$12))</f>
        <v>0</v>
      </c>
      <c r="C63" s="26" t="n">
        <f aca="false">'Ten Year Plan'!I57/((1+'Current Financials'!$B$18)^(C$21-'Current Financials'!$B$12))</f>
        <v>0</v>
      </c>
      <c r="D63" s="26" t="n">
        <f aca="false">'Ten Year Plan'!J57/((1+'Current Financials'!$B$18)^(D$21-'Current Financials'!$B$12))</f>
        <v>0</v>
      </c>
      <c r="E63" s="26" t="n">
        <f aca="false">'Ten Year Plan'!K57/((1+'Current Financials'!$B$18)^(E$21-'Current Financials'!$B$12))</f>
        <v>0</v>
      </c>
      <c r="F63" s="26" t="n">
        <f aca="false">'Ten Year Plan'!L57/((1+'Current Financials'!$B$18)^(F$21-'Current Financials'!$B$12))</f>
        <v>0</v>
      </c>
      <c r="G63" s="26" t="n">
        <f aca="false">'Ten Year Plan'!M57/((1+'Current Financials'!$B$18)^(G$21-'Current Financials'!$B$12))</f>
        <v>0</v>
      </c>
      <c r="H63" s="26" t="n">
        <f aca="false">'Ten Year Plan'!N57/((1+'Current Financials'!$B$18)^(H$21-'Current Financials'!$B$12))</f>
        <v>0</v>
      </c>
      <c r="I63" s="26" t="n">
        <f aca="false">'Ten Year Plan'!O57/((1+'Current Financials'!$B$18)^(I$21-'Current Financials'!$B$12))</f>
        <v>0</v>
      </c>
      <c r="J63" s="26" t="n">
        <f aca="false">'Ten Year Plan'!P57/((1+'Current Financials'!$B$18)^(J$21-'Current Financials'!$B$12))</f>
        <v>0</v>
      </c>
      <c r="L63" s="26" t="n">
        <f aca="false">A63*0.9</f>
        <v>0</v>
      </c>
      <c r="M63" s="26" t="n">
        <f aca="false">B63*0.8</f>
        <v>0</v>
      </c>
      <c r="N63" s="26" t="n">
        <f aca="false">C63*0.7</f>
        <v>0</v>
      </c>
      <c r="O63" s="26" t="n">
        <f aca="false">D63*0.6</f>
        <v>0</v>
      </c>
      <c r="P63" s="26" t="n">
        <f aca="false">E63*0.5</f>
        <v>0</v>
      </c>
      <c r="Q63" s="26" t="n">
        <f aca="false">F63*0.4</f>
        <v>0</v>
      </c>
      <c r="R63" s="26" t="n">
        <f aca="false">G63*0.3</f>
        <v>0</v>
      </c>
      <c r="S63" s="26" t="n">
        <f aca="false">H63*0.2</f>
        <v>0</v>
      </c>
      <c r="T63" s="26" t="n">
        <f aca="false">I63*0.1</f>
        <v>0</v>
      </c>
      <c r="U63" s="26" t="n">
        <f aca="false">J63*0</f>
        <v>0</v>
      </c>
      <c r="W63" s="26" t="n">
        <f aca="false">SUM(L63:U63)</f>
        <v>0</v>
      </c>
      <c r="AA63" s="26" t="n">
        <f aca="false">$Y$22*L63</f>
        <v>0</v>
      </c>
      <c r="AB63" s="26" t="n">
        <f aca="false">$Y$22*M63</f>
        <v>0</v>
      </c>
      <c r="AC63" s="26" t="n">
        <f aca="false">$Y$22*N63</f>
        <v>0</v>
      </c>
      <c r="AD63" s="26" t="n">
        <f aca="false">$Y$22*O63</f>
        <v>0</v>
      </c>
      <c r="AE63" s="26" t="n">
        <f aca="false">$Y$22*P63</f>
        <v>0</v>
      </c>
      <c r="AF63" s="26" t="n">
        <f aca="false">$Y$22*Q63</f>
        <v>0</v>
      </c>
      <c r="AG63" s="26" t="n">
        <f aca="false">$Y$22*R63</f>
        <v>0</v>
      </c>
      <c r="AH63" s="26" t="n">
        <f aca="false">$Y$22*S63</f>
        <v>0</v>
      </c>
      <c r="AI63" s="26" t="n">
        <f aca="false">$Y$22*T63</f>
        <v>0</v>
      </c>
      <c r="AJ63" s="26" t="n">
        <f aca="false">$Y$22*U63</f>
        <v>0</v>
      </c>
      <c r="AL63" s="26" t="n">
        <f aca="false">(A63-AA63)/1</f>
        <v>0</v>
      </c>
      <c r="AM63" s="26" t="n">
        <f aca="false">(B63-AB63)/2</f>
        <v>0</v>
      </c>
      <c r="AN63" s="26" t="n">
        <f aca="false">(C63-AC63)/3</f>
        <v>0</v>
      </c>
      <c r="AO63" s="26" t="n">
        <f aca="false">(D63-AD63)/4</f>
        <v>0</v>
      </c>
      <c r="AP63" s="26" t="n">
        <f aca="false">(E63-AE63)/5</f>
        <v>0</v>
      </c>
      <c r="AQ63" s="26" t="n">
        <f aca="false">(F63-AF63)/6</f>
        <v>0</v>
      </c>
      <c r="AR63" s="26" t="n">
        <f aca="false">(G63-AG63)/7</f>
        <v>0</v>
      </c>
      <c r="AS63" s="26" t="n">
        <f aca="false">(H63-AH63)/8</f>
        <v>0</v>
      </c>
      <c r="AT63" s="26" t="n">
        <f aca="false">(I63-AI63)/9</f>
        <v>0</v>
      </c>
      <c r="AU63" s="26" t="n">
        <f aca="false">(J63-AJ63)/10</f>
        <v>0</v>
      </c>
      <c r="AW63" s="26" t="n">
        <f aca="false">SUM(AL63:AU63)</f>
        <v>0</v>
      </c>
    </row>
    <row r="64" customFormat="false" ht="12.8" hidden="true" customHeight="false" outlineLevel="0" collapsed="false">
      <c r="A64" s="26" t="n">
        <f aca="false">'Ten Year Plan'!G58/((1+'Current Financials'!$B$18)^(A$21-'Current Financials'!$B$12))</f>
        <v>0</v>
      </c>
      <c r="B64" s="26" t="n">
        <f aca="false">'Ten Year Plan'!H58/((1+'Current Financials'!$B$18)^(B$21-'Current Financials'!$B$12))</f>
        <v>0</v>
      </c>
      <c r="C64" s="26" t="n">
        <f aca="false">'Ten Year Plan'!I58/((1+'Current Financials'!$B$18)^(C$21-'Current Financials'!$B$12))</f>
        <v>0</v>
      </c>
      <c r="D64" s="26" t="n">
        <f aca="false">'Ten Year Plan'!J58/((1+'Current Financials'!$B$18)^(D$21-'Current Financials'!$B$12))</f>
        <v>0</v>
      </c>
      <c r="E64" s="26" t="n">
        <f aca="false">'Ten Year Plan'!K58/((1+'Current Financials'!$B$18)^(E$21-'Current Financials'!$B$12))</f>
        <v>0</v>
      </c>
      <c r="F64" s="26" t="n">
        <f aca="false">'Ten Year Plan'!L58/((1+'Current Financials'!$B$18)^(F$21-'Current Financials'!$B$12))</f>
        <v>0</v>
      </c>
      <c r="G64" s="26" t="n">
        <f aca="false">'Ten Year Plan'!M58/((1+'Current Financials'!$B$18)^(G$21-'Current Financials'!$B$12))</f>
        <v>0</v>
      </c>
      <c r="H64" s="26" t="n">
        <f aca="false">'Ten Year Plan'!N58/((1+'Current Financials'!$B$18)^(H$21-'Current Financials'!$B$12))</f>
        <v>0</v>
      </c>
      <c r="I64" s="26" t="n">
        <f aca="false">'Ten Year Plan'!O58/((1+'Current Financials'!$B$18)^(I$21-'Current Financials'!$B$12))</f>
        <v>0</v>
      </c>
      <c r="J64" s="26" t="n">
        <f aca="false">'Ten Year Plan'!P58/((1+'Current Financials'!$B$18)^(J$21-'Current Financials'!$B$12))</f>
        <v>0</v>
      </c>
      <c r="L64" s="26" t="n">
        <f aca="false">A64*0.9</f>
        <v>0</v>
      </c>
      <c r="M64" s="26" t="n">
        <f aca="false">B64*0.8</f>
        <v>0</v>
      </c>
      <c r="N64" s="26" t="n">
        <f aca="false">C64*0.7</f>
        <v>0</v>
      </c>
      <c r="O64" s="26" t="n">
        <f aca="false">D64*0.6</f>
        <v>0</v>
      </c>
      <c r="P64" s="26" t="n">
        <f aca="false">E64*0.5</f>
        <v>0</v>
      </c>
      <c r="Q64" s="26" t="n">
        <f aca="false">F64*0.4</f>
        <v>0</v>
      </c>
      <c r="R64" s="26" t="n">
        <f aca="false">G64*0.3</f>
        <v>0</v>
      </c>
      <c r="S64" s="26" t="n">
        <f aca="false">H64*0.2</f>
        <v>0</v>
      </c>
      <c r="T64" s="26" t="n">
        <f aca="false">I64*0.1</f>
        <v>0</v>
      </c>
      <c r="U64" s="26" t="n">
        <f aca="false">J64*0</f>
        <v>0</v>
      </c>
      <c r="W64" s="26" t="n">
        <f aca="false">SUM(L64:U64)</f>
        <v>0</v>
      </c>
      <c r="AA64" s="26" t="n">
        <f aca="false">$Y$22*L64</f>
        <v>0</v>
      </c>
      <c r="AB64" s="26" t="n">
        <f aca="false">$Y$22*M64</f>
        <v>0</v>
      </c>
      <c r="AC64" s="26" t="n">
        <f aca="false">$Y$22*N64</f>
        <v>0</v>
      </c>
      <c r="AD64" s="26" t="n">
        <f aca="false">$Y$22*O64</f>
        <v>0</v>
      </c>
      <c r="AE64" s="26" t="n">
        <f aca="false">$Y$22*P64</f>
        <v>0</v>
      </c>
      <c r="AF64" s="26" t="n">
        <f aca="false">$Y$22*Q64</f>
        <v>0</v>
      </c>
      <c r="AG64" s="26" t="n">
        <f aca="false">$Y$22*R64</f>
        <v>0</v>
      </c>
      <c r="AH64" s="26" t="n">
        <f aca="false">$Y$22*S64</f>
        <v>0</v>
      </c>
      <c r="AI64" s="26" t="n">
        <f aca="false">$Y$22*T64</f>
        <v>0</v>
      </c>
      <c r="AJ64" s="26" t="n">
        <f aca="false">$Y$22*U64</f>
        <v>0</v>
      </c>
      <c r="AL64" s="26" t="n">
        <f aca="false">(A64-AA64)/1</f>
        <v>0</v>
      </c>
      <c r="AM64" s="26" t="n">
        <f aca="false">(B64-AB64)/2</f>
        <v>0</v>
      </c>
      <c r="AN64" s="26" t="n">
        <f aca="false">(C64-AC64)/3</f>
        <v>0</v>
      </c>
      <c r="AO64" s="26" t="n">
        <f aca="false">(D64-AD64)/4</f>
        <v>0</v>
      </c>
      <c r="AP64" s="26" t="n">
        <f aca="false">(E64-AE64)/5</f>
        <v>0</v>
      </c>
      <c r="AQ64" s="26" t="n">
        <f aca="false">(F64-AF64)/6</f>
        <v>0</v>
      </c>
      <c r="AR64" s="26" t="n">
        <f aca="false">(G64-AG64)/7</f>
        <v>0</v>
      </c>
      <c r="AS64" s="26" t="n">
        <f aca="false">(H64-AH64)/8</f>
        <v>0</v>
      </c>
      <c r="AT64" s="26" t="n">
        <f aca="false">(I64-AI64)/9</f>
        <v>0</v>
      </c>
      <c r="AU64" s="26" t="n">
        <f aca="false">(J64-AJ64)/10</f>
        <v>0</v>
      </c>
      <c r="AW64" s="26" t="n">
        <f aca="false">SUM(AL64:AU64)</f>
        <v>0</v>
      </c>
    </row>
    <row r="65" customFormat="false" ht="12.8" hidden="true" customHeight="false" outlineLevel="0" collapsed="false">
      <c r="A65" s="26" t="n">
        <f aca="false">'Ten Year Plan'!G59/((1+'Current Financials'!$B$18)^(A$21-'Current Financials'!$B$12))</f>
        <v>0</v>
      </c>
      <c r="B65" s="26" t="n">
        <f aca="false">'Ten Year Plan'!H59/((1+'Current Financials'!$B$18)^(B$21-'Current Financials'!$B$12))</f>
        <v>0</v>
      </c>
      <c r="C65" s="26" t="n">
        <f aca="false">'Ten Year Plan'!I59/((1+'Current Financials'!$B$18)^(C$21-'Current Financials'!$B$12))</f>
        <v>0</v>
      </c>
      <c r="D65" s="26" t="n">
        <f aca="false">'Ten Year Plan'!J59/((1+'Current Financials'!$B$18)^(D$21-'Current Financials'!$B$12))</f>
        <v>0</v>
      </c>
      <c r="E65" s="26" t="n">
        <f aca="false">'Ten Year Plan'!K59/((1+'Current Financials'!$B$18)^(E$21-'Current Financials'!$B$12))</f>
        <v>0</v>
      </c>
      <c r="F65" s="26" t="n">
        <f aca="false">'Ten Year Plan'!L59/((1+'Current Financials'!$B$18)^(F$21-'Current Financials'!$B$12))</f>
        <v>0</v>
      </c>
      <c r="G65" s="26" t="n">
        <f aca="false">'Ten Year Plan'!M59/((1+'Current Financials'!$B$18)^(G$21-'Current Financials'!$B$12))</f>
        <v>0</v>
      </c>
      <c r="H65" s="26" t="n">
        <f aca="false">'Ten Year Plan'!N59/((1+'Current Financials'!$B$18)^(H$21-'Current Financials'!$B$12))</f>
        <v>0</v>
      </c>
      <c r="I65" s="26" t="n">
        <f aca="false">'Ten Year Plan'!O59/((1+'Current Financials'!$B$18)^(I$21-'Current Financials'!$B$12))</f>
        <v>0</v>
      </c>
      <c r="J65" s="26" t="n">
        <f aca="false">'Ten Year Plan'!P59/((1+'Current Financials'!$B$18)^(J$21-'Current Financials'!$B$12))</f>
        <v>0</v>
      </c>
      <c r="L65" s="26" t="n">
        <f aca="false">A65*0.9</f>
        <v>0</v>
      </c>
      <c r="M65" s="26" t="n">
        <f aca="false">B65*0.8</f>
        <v>0</v>
      </c>
      <c r="N65" s="26" t="n">
        <f aca="false">C65*0.7</f>
        <v>0</v>
      </c>
      <c r="O65" s="26" t="n">
        <f aca="false">D65*0.6</f>
        <v>0</v>
      </c>
      <c r="P65" s="26" t="n">
        <f aca="false">E65*0.5</f>
        <v>0</v>
      </c>
      <c r="Q65" s="26" t="n">
        <f aca="false">F65*0.4</f>
        <v>0</v>
      </c>
      <c r="R65" s="26" t="n">
        <f aca="false">G65*0.3</f>
        <v>0</v>
      </c>
      <c r="S65" s="26" t="n">
        <f aca="false">H65*0.2</f>
        <v>0</v>
      </c>
      <c r="T65" s="26" t="n">
        <f aca="false">I65*0.1</f>
        <v>0</v>
      </c>
      <c r="U65" s="26" t="n">
        <f aca="false">J65*0</f>
        <v>0</v>
      </c>
      <c r="W65" s="26" t="n">
        <f aca="false">SUM(L65:U65)</f>
        <v>0</v>
      </c>
      <c r="AA65" s="26" t="n">
        <f aca="false">$Y$22*L65</f>
        <v>0</v>
      </c>
      <c r="AB65" s="26" t="n">
        <f aca="false">$Y$22*M65</f>
        <v>0</v>
      </c>
      <c r="AC65" s="26" t="n">
        <f aca="false">$Y$22*N65</f>
        <v>0</v>
      </c>
      <c r="AD65" s="26" t="n">
        <f aca="false">$Y$22*O65</f>
        <v>0</v>
      </c>
      <c r="AE65" s="26" t="n">
        <f aca="false">$Y$22*P65</f>
        <v>0</v>
      </c>
      <c r="AF65" s="26" t="n">
        <f aca="false">$Y$22*Q65</f>
        <v>0</v>
      </c>
      <c r="AG65" s="26" t="n">
        <f aca="false">$Y$22*R65</f>
        <v>0</v>
      </c>
      <c r="AH65" s="26" t="n">
        <f aca="false">$Y$22*S65</f>
        <v>0</v>
      </c>
      <c r="AI65" s="26" t="n">
        <f aca="false">$Y$22*T65</f>
        <v>0</v>
      </c>
      <c r="AJ65" s="26" t="n">
        <f aca="false">$Y$22*U65</f>
        <v>0</v>
      </c>
      <c r="AL65" s="26" t="n">
        <f aca="false">(A65-AA65)/1</f>
        <v>0</v>
      </c>
      <c r="AM65" s="26" t="n">
        <f aca="false">(B65-AB65)/2</f>
        <v>0</v>
      </c>
      <c r="AN65" s="26" t="n">
        <f aca="false">(C65-AC65)/3</f>
        <v>0</v>
      </c>
      <c r="AO65" s="26" t="n">
        <f aca="false">(D65-AD65)/4</f>
        <v>0</v>
      </c>
      <c r="AP65" s="26" t="n">
        <f aca="false">(E65-AE65)/5</f>
        <v>0</v>
      </c>
      <c r="AQ65" s="26" t="n">
        <f aca="false">(F65-AF65)/6</f>
        <v>0</v>
      </c>
      <c r="AR65" s="26" t="n">
        <f aca="false">(G65-AG65)/7</f>
        <v>0</v>
      </c>
      <c r="AS65" s="26" t="n">
        <f aca="false">(H65-AH65)/8</f>
        <v>0</v>
      </c>
      <c r="AT65" s="26" t="n">
        <f aca="false">(I65-AI65)/9</f>
        <v>0</v>
      </c>
      <c r="AU65" s="26" t="n">
        <f aca="false">(J65-AJ65)/10</f>
        <v>0</v>
      </c>
      <c r="AW65" s="26" t="n">
        <f aca="false">SUM(AL65:AU65)</f>
        <v>0</v>
      </c>
    </row>
    <row r="66" customFormat="false" ht="12.8" hidden="true" customHeight="false" outlineLevel="0" collapsed="false">
      <c r="A66" s="26" t="n">
        <f aca="false">'Ten Year Plan'!G60/((1+'Current Financials'!$B$18)^(A$21-'Current Financials'!$B$12))</f>
        <v>0</v>
      </c>
      <c r="B66" s="26" t="n">
        <f aca="false">'Ten Year Plan'!H60/((1+'Current Financials'!$B$18)^(B$21-'Current Financials'!$B$12))</f>
        <v>0</v>
      </c>
      <c r="C66" s="26" t="n">
        <f aca="false">'Ten Year Plan'!I60/((1+'Current Financials'!$B$18)^(C$21-'Current Financials'!$B$12))</f>
        <v>0</v>
      </c>
      <c r="D66" s="26" t="n">
        <f aca="false">'Ten Year Plan'!J60/((1+'Current Financials'!$B$18)^(D$21-'Current Financials'!$B$12))</f>
        <v>0</v>
      </c>
      <c r="E66" s="26" t="n">
        <f aca="false">'Ten Year Plan'!K60/((1+'Current Financials'!$B$18)^(E$21-'Current Financials'!$B$12))</f>
        <v>0</v>
      </c>
      <c r="F66" s="26" t="n">
        <f aca="false">'Ten Year Plan'!L60/((1+'Current Financials'!$B$18)^(F$21-'Current Financials'!$B$12))</f>
        <v>0</v>
      </c>
      <c r="G66" s="26" t="n">
        <f aca="false">'Ten Year Plan'!M60/((1+'Current Financials'!$B$18)^(G$21-'Current Financials'!$B$12))</f>
        <v>0</v>
      </c>
      <c r="H66" s="26" t="n">
        <f aca="false">'Ten Year Plan'!N60/((1+'Current Financials'!$B$18)^(H$21-'Current Financials'!$B$12))</f>
        <v>0</v>
      </c>
      <c r="I66" s="26" t="n">
        <f aca="false">'Ten Year Plan'!O60/((1+'Current Financials'!$B$18)^(I$21-'Current Financials'!$B$12))</f>
        <v>0</v>
      </c>
      <c r="J66" s="26" t="n">
        <f aca="false">'Ten Year Plan'!P60/((1+'Current Financials'!$B$18)^(J$21-'Current Financials'!$B$12))</f>
        <v>0</v>
      </c>
      <c r="L66" s="26" t="n">
        <f aca="false">A66*0.9</f>
        <v>0</v>
      </c>
      <c r="M66" s="26" t="n">
        <f aca="false">B66*0.8</f>
        <v>0</v>
      </c>
      <c r="N66" s="26" t="n">
        <f aca="false">C66*0.7</f>
        <v>0</v>
      </c>
      <c r="O66" s="26" t="n">
        <f aca="false">D66*0.6</f>
        <v>0</v>
      </c>
      <c r="P66" s="26" t="n">
        <f aca="false">E66*0.5</f>
        <v>0</v>
      </c>
      <c r="Q66" s="26" t="n">
        <f aca="false">F66*0.4</f>
        <v>0</v>
      </c>
      <c r="R66" s="26" t="n">
        <f aca="false">G66*0.3</f>
        <v>0</v>
      </c>
      <c r="S66" s="26" t="n">
        <f aca="false">H66*0.2</f>
        <v>0</v>
      </c>
      <c r="T66" s="26" t="n">
        <f aca="false">I66*0.1</f>
        <v>0</v>
      </c>
      <c r="U66" s="26" t="n">
        <f aca="false">J66*0</f>
        <v>0</v>
      </c>
      <c r="W66" s="26" t="n">
        <f aca="false">SUM(L66:U66)</f>
        <v>0</v>
      </c>
      <c r="AA66" s="26" t="n">
        <f aca="false">$Y$22*L66</f>
        <v>0</v>
      </c>
      <c r="AB66" s="26" t="n">
        <f aca="false">$Y$22*M66</f>
        <v>0</v>
      </c>
      <c r="AC66" s="26" t="n">
        <f aca="false">$Y$22*N66</f>
        <v>0</v>
      </c>
      <c r="AD66" s="26" t="n">
        <f aca="false">$Y$22*O66</f>
        <v>0</v>
      </c>
      <c r="AE66" s="26" t="n">
        <f aca="false">$Y$22*P66</f>
        <v>0</v>
      </c>
      <c r="AF66" s="26" t="n">
        <f aca="false">$Y$22*Q66</f>
        <v>0</v>
      </c>
      <c r="AG66" s="26" t="n">
        <f aca="false">$Y$22*R66</f>
        <v>0</v>
      </c>
      <c r="AH66" s="26" t="n">
        <f aca="false">$Y$22*S66</f>
        <v>0</v>
      </c>
      <c r="AI66" s="26" t="n">
        <f aca="false">$Y$22*T66</f>
        <v>0</v>
      </c>
      <c r="AJ66" s="26" t="n">
        <f aca="false">$Y$22*U66</f>
        <v>0</v>
      </c>
      <c r="AL66" s="26" t="n">
        <f aca="false">(A66-AA66)/1</f>
        <v>0</v>
      </c>
      <c r="AM66" s="26" t="n">
        <f aca="false">(B66-AB66)/2</f>
        <v>0</v>
      </c>
      <c r="AN66" s="26" t="n">
        <f aca="false">(C66-AC66)/3</f>
        <v>0</v>
      </c>
      <c r="AO66" s="26" t="n">
        <f aca="false">(D66-AD66)/4</f>
        <v>0</v>
      </c>
      <c r="AP66" s="26" t="n">
        <f aca="false">(E66-AE66)/5</f>
        <v>0</v>
      </c>
      <c r="AQ66" s="26" t="n">
        <f aca="false">(F66-AF66)/6</f>
        <v>0</v>
      </c>
      <c r="AR66" s="26" t="n">
        <f aca="false">(G66-AG66)/7</f>
        <v>0</v>
      </c>
      <c r="AS66" s="26" t="n">
        <f aca="false">(H66-AH66)/8</f>
        <v>0</v>
      </c>
      <c r="AT66" s="26" t="n">
        <f aca="false">(I66-AI66)/9</f>
        <v>0</v>
      </c>
      <c r="AU66" s="26" t="n">
        <f aca="false">(J66-AJ66)/10</f>
        <v>0</v>
      </c>
      <c r="AW66" s="26" t="n">
        <f aca="false">SUM(AL66:AU66)</f>
        <v>0</v>
      </c>
    </row>
    <row r="67" customFormat="false" ht="12.8" hidden="true" customHeight="false" outlineLevel="0" collapsed="false">
      <c r="A67" s="26" t="n">
        <f aca="false">'Ten Year Plan'!G61/((1+'Current Financials'!$B$18)^(A$21-'Current Financials'!$B$12))</f>
        <v>0</v>
      </c>
      <c r="B67" s="26" t="n">
        <f aca="false">'Ten Year Plan'!H61/((1+'Current Financials'!$B$18)^(B$21-'Current Financials'!$B$12))</f>
        <v>0</v>
      </c>
      <c r="C67" s="26" t="n">
        <f aca="false">'Ten Year Plan'!I61/((1+'Current Financials'!$B$18)^(C$21-'Current Financials'!$B$12))</f>
        <v>0</v>
      </c>
      <c r="D67" s="26" t="n">
        <f aca="false">'Ten Year Plan'!J61/((1+'Current Financials'!$B$18)^(D$21-'Current Financials'!$B$12))</f>
        <v>0</v>
      </c>
      <c r="E67" s="26" t="n">
        <f aca="false">'Ten Year Plan'!K61/((1+'Current Financials'!$B$18)^(E$21-'Current Financials'!$B$12))</f>
        <v>0</v>
      </c>
      <c r="F67" s="26" t="n">
        <f aca="false">'Ten Year Plan'!L61/((1+'Current Financials'!$B$18)^(F$21-'Current Financials'!$B$12))</f>
        <v>0</v>
      </c>
      <c r="G67" s="26" t="n">
        <f aca="false">'Ten Year Plan'!M61/((1+'Current Financials'!$B$18)^(G$21-'Current Financials'!$B$12))</f>
        <v>0</v>
      </c>
      <c r="H67" s="26" t="n">
        <f aca="false">'Ten Year Plan'!N61/((1+'Current Financials'!$B$18)^(H$21-'Current Financials'!$B$12))</f>
        <v>0</v>
      </c>
      <c r="I67" s="26" t="n">
        <f aca="false">'Ten Year Plan'!O61/((1+'Current Financials'!$B$18)^(I$21-'Current Financials'!$B$12))</f>
        <v>0</v>
      </c>
      <c r="J67" s="26" t="n">
        <f aca="false">'Ten Year Plan'!P61/((1+'Current Financials'!$B$18)^(J$21-'Current Financials'!$B$12))</f>
        <v>0</v>
      </c>
      <c r="L67" s="26" t="n">
        <f aca="false">A67*0.9</f>
        <v>0</v>
      </c>
      <c r="M67" s="26" t="n">
        <f aca="false">B67*0.8</f>
        <v>0</v>
      </c>
      <c r="N67" s="26" t="n">
        <f aca="false">C67*0.7</f>
        <v>0</v>
      </c>
      <c r="O67" s="26" t="n">
        <f aca="false">D67*0.6</f>
        <v>0</v>
      </c>
      <c r="P67" s="26" t="n">
        <f aca="false">E67*0.5</f>
        <v>0</v>
      </c>
      <c r="Q67" s="26" t="n">
        <f aca="false">F67*0.4</f>
        <v>0</v>
      </c>
      <c r="R67" s="26" t="n">
        <f aca="false">G67*0.3</f>
        <v>0</v>
      </c>
      <c r="S67" s="26" t="n">
        <f aca="false">H67*0.2</f>
        <v>0</v>
      </c>
      <c r="T67" s="26" t="n">
        <f aca="false">I67*0.1</f>
        <v>0</v>
      </c>
      <c r="U67" s="26" t="n">
        <f aca="false">J67*0</f>
        <v>0</v>
      </c>
      <c r="W67" s="26" t="n">
        <f aca="false">SUM(L67:U67)</f>
        <v>0</v>
      </c>
      <c r="AA67" s="26" t="n">
        <f aca="false">$Y$22*L67</f>
        <v>0</v>
      </c>
      <c r="AB67" s="26" t="n">
        <f aca="false">$Y$22*M67</f>
        <v>0</v>
      </c>
      <c r="AC67" s="26" t="n">
        <f aca="false">$Y$22*N67</f>
        <v>0</v>
      </c>
      <c r="AD67" s="26" t="n">
        <f aca="false">$Y$22*O67</f>
        <v>0</v>
      </c>
      <c r="AE67" s="26" t="n">
        <f aca="false">$Y$22*P67</f>
        <v>0</v>
      </c>
      <c r="AF67" s="26" t="n">
        <f aca="false">$Y$22*Q67</f>
        <v>0</v>
      </c>
      <c r="AG67" s="26" t="n">
        <f aca="false">$Y$22*R67</f>
        <v>0</v>
      </c>
      <c r="AH67" s="26" t="n">
        <f aca="false">$Y$22*S67</f>
        <v>0</v>
      </c>
      <c r="AI67" s="26" t="n">
        <f aca="false">$Y$22*T67</f>
        <v>0</v>
      </c>
      <c r="AJ67" s="26" t="n">
        <f aca="false">$Y$22*U67</f>
        <v>0</v>
      </c>
      <c r="AL67" s="26" t="n">
        <f aca="false">(A67-AA67)/1</f>
        <v>0</v>
      </c>
      <c r="AM67" s="26" t="n">
        <f aca="false">(B67-AB67)/2</f>
        <v>0</v>
      </c>
      <c r="AN67" s="26" t="n">
        <f aca="false">(C67-AC67)/3</f>
        <v>0</v>
      </c>
      <c r="AO67" s="26" t="n">
        <f aca="false">(D67-AD67)/4</f>
        <v>0</v>
      </c>
      <c r="AP67" s="26" t="n">
        <f aca="false">(E67-AE67)/5</f>
        <v>0</v>
      </c>
      <c r="AQ67" s="26" t="n">
        <f aca="false">(F67-AF67)/6</f>
        <v>0</v>
      </c>
      <c r="AR67" s="26" t="n">
        <f aca="false">(G67-AG67)/7</f>
        <v>0</v>
      </c>
      <c r="AS67" s="26" t="n">
        <f aca="false">(H67-AH67)/8</f>
        <v>0</v>
      </c>
      <c r="AT67" s="26" t="n">
        <f aca="false">(I67-AI67)/9</f>
        <v>0</v>
      </c>
      <c r="AU67" s="26" t="n">
        <f aca="false">(J67-AJ67)/10</f>
        <v>0</v>
      </c>
      <c r="AW67" s="26" t="n">
        <f aca="false">SUM(AL67:AU67)</f>
        <v>0</v>
      </c>
    </row>
    <row r="68" customFormat="false" ht="12.8" hidden="true" customHeight="false" outlineLevel="0" collapsed="false">
      <c r="A68" s="26" t="n">
        <f aca="false">'Ten Year Plan'!G62/((1+'Current Financials'!$B$18)^(A$21-'Current Financials'!$B$12))</f>
        <v>0</v>
      </c>
      <c r="B68" s="26" t="n">
        <f aca="false">'Ten Year Plan'!H62/((1+'Current Financials'!$B$18)^(B$21-'Current Financials'!$B$12))</f>
        <v>0</v>
      </c>
      <c r="C68" s="26" t="n">
        <f aca="false">'Ten Year Plan'!I62/((1+'Current Financials'!$B$18)^(C$21-'Current Financials'!$B$12))</f>
        <v>0</v>
      </c>
      <c r="D68" s="26" t="n">
        <f aca="false">'Ten Year Plan'!J62/((1+'Current Financials'!$B$18)^(D$21-'Current Financials'!$B$12))</f>
        <v>0</v>
      </c>
      <c r="E68" s="26" t="n">
        <f aca="false">'Ten Year Plan'!K62/((1+'Current Financials'!$B$18)^(E$21-'Current Financials'!$B$12))</f>
        <v>0</v>
      </c>
      <c r="F68" s="26" t="n">
        <f aca="false">'Ten Year Plan'!L62/((1+'Current Financials'!$B$18)^(F$21-'Current Financials'!$B$12))</f>
        <v>0</v>
      </c>
      <c r="G68" s="26" t="n">
        <f aca="false">'Ten Year Plan'!M62/((1+'Current Financials'!$B$18)^(G$21-'Current Financials'!$B$12))</f>
        <v>0</v>
      </c>
      <c r="H68" s="26" t="n">
        <f aca="false">'Ten Year Plan'!N62/((1+'Current Financials'!$B$18)^(H$21-'Current Financials'!$B$12))</f>
        <v>0</v>
      </c>
      <c r="I68" s="26" t="n">
        <f aca="false">'Ten Year Plan'!O62/((1+'Current Financials'!$B$18)^(I$21-'Current Financials'!$B$12))</f>
        <v>0</v>
      </c>
      <c r="J68" s="26" t="n">
        <f aca="false">'Ten Year Plan'!P62/((1+'Current Financials'!$B$18)^(J$21-'Current Financials'!$B$12))</f>
        <v>0</v>
      </c>
      <c r="L68" s="26" t="n">
        <f aca="false">A68*0.9</f>
        <v>0</v>
      </c>
      <c r="M68" s="26" t="n">
        <f aca="false">B68*0.8</f>
        <v>0</v>
      </c>
      <c r="N68" s="26" t="n">
        <f aca="false">C68*0.7</f>
        <v>0</v>
      </c>
      <c r="O68" s="26" t="n">
        <f aca="false">D68*0.6</f>
        <v>0</v>
      </c>
      <c r="P68" s="26" t="n">
        <f aca="false">E68*0.5</f>
        <v>0</v>
      </c>
      <c r="Q68" s="26" t="n">
        <f aca="false">F68*0.4</f>
        <v>0</v>
      </c>
      <c r="R68" s="26" t="n">
        <f aca="false">G68*0.3</f>
        <v>0</v>
      </c>
      <c r="S68" s="26" t="n">
        <f aca="false">H68*0.2</f>
        <v>0</v>
      </c>
      <c r="T68" s="26" t="n">
        <f aca="false">I68*0.1</f>
        <v>0</v>
      </c>
      <c r="U68" s="26" t="n">
        <f aca="false">J68*0</f>
        <v>0</v>
      </c>
      <c r="W68" s="26" t="n">
        <f aca="false">SUM(L68:U68)</f>
        <v>0</v>
      </c>
      <c r="AA68" s="26" t="n">
        <f aca="false">$Y$22*L68</f>
        <v>0</v>
      </c>
      <c r="AB68" s="26" t="n">
        <f aca="false">$Y$22*M68</f>
        <v>0</v>
      </c>
      <c r="AC68" s="26" t="n">
        <f aca="false">$Y$22*N68</f>
        <v>0</v>
      </c>
      <c r="AD68" s="26" t="n">
        <f aca="false">$Y$22*O68</f>
        <v>0</v>
      </c>
      <c r="AE68" s="26" t="n">
        <f aca="false">$Y$22*P68</f>
        <v>0</v>
      </c>
      <c r="AF68" s="26" t="n">
        <f aca="false">$Y$22*Q68</f>
        <v>0</v>
      </c>
      <c r="AG68" s="26" t="n">
        <f aca="false">$Y$22*R68</f>
        <v>0</v>
      </c>
      <c r="AH68" s="26" t="n">
        <f aca="false">$Y$22*S68</f>
        <v>0</v>
      </c>
      <c r="AI68" s="26" t="n">
        <f aca="false">$Y$22*T68</f>
        <v>0</v>
      </c>
      <c r="AJ68" s="26" t="n">
        <f aca="false">$Y$22*U68</f>
        <v>0</v>
      </c>
      <c r="AL68" s="26" t="n">
        <f aca="false">(A68-AA68)/1</f>
        <v>0</v>
      </c>
      <c r="AM68" s="26" t="n">
        <f aca="false">(B68-AB68)/2</f>
        <v>0</v>
      </c>
      <c r="AN68" s="26" t="n">
        <f aca="false">(C68-AC68)/3</f>
        <v>0</v>
      </c>
      <c r="AO68" s="26" t="n">
        <f aca="false">(D68-AD68)/4</f>
        <v>0</v>
      </c>
      <c r="AP68" s="26" t="n">
        <f aca="false">(E68-AE68)/5</f>
        <v>0</v>
      </c>
      <c r="AQ68" s="26" t="n">
        <f aca="false">(F68-AF68)/6</f>
        <v>0</v>
      </c>
      <c r="AR68" s="26" t="n">
        <f aca="false">(G68-AG68)/7</f>
        <v>0</v>
      </c>
      <c r="AS68" s="26" t="n">
        <f aca="false">(H68-AH68)/8</f>
        <v>0</v>
      </c>
      <c r="AT68" s="26" t="n">
        <f aca="false">(I68-AI68)/9</f>
        <v>0</v>
      </c>
      <c r="AU68" s="26" t="n">
        <f aca="false">(J68-AJ68)/10</f>
        <v>0</v>
      </c>
      <c r="AW68" s="26" t="n">
        <f aca="false">SUM(AL68:AU68)</f>
        <v>0</v>
      </c>
    </row>
    <row r="69" customFormat="false" ht="12.8" hidden="true" customHeight="false" outlineLevel="0" collapsed="false">
      <c r="A69" s="26" t="n">
        <f aca="false">'Ten Year Plan'!G63/((1+'Current Financials'!$B$18)^(A$21-'Current Financials'!$B$12))</f>
        <v>0</v>
      </c>
      <c r="B69" s="26" t="n">
        <f aca="false">'Ten Year Plan'!H63/((1+'Current Financials'!$B$18)^(B$21-'Current Financials'!$B$12))</f>
        <v>0</v>
      </c>
      <c r="C69" s="26" t="n">
        <f aca="false">'Ten Year Plan'!I63/((1+'Current Financials'!$B$18)^(C$21-'Current Financials'!$B$12))</f>
        <v>0</v>
      </c>
      <c r="D69" s="26" t="n">
        <f aca="false">'Ten Year Plan'!J63/((1+'Current Financials'!$B$18)^(D$21-'Current Financials'!$B$12))</f>
        <v>0</v>
      </c>
      <c r="E69" s="26" t="n">
        <f aca="false">'Ten Year Plan'!K63/((1+'Current Financials'!$B$18)^(E$21-'Current Financials'!$B$12))</f>
        <v>0</v>
      </c>
      <c r="F69" s="26" t="n">
        <f aca="false">'Ten Year Plan'!L63/((1+'Current Financials'!$B$18)^(F$21-'Current Financials'!$B$12))</f>
        <v>0</v>
      </c>
      <c r="G69" s="26" t="n">
        <f aca="false">'Ten Year Plan'!M63/((1+'Current Financials'!$B$18)^(G$21-'Current Financials'!$B$12))</f>
        <v>0</v>
      </c>
      <c r="H69" s="26" t="n">
        <f aca="false">'Ten Year Plan'!N63/((1+'Current Financials'!$B$18)^(H$21-'Current Financials'!$B$12))</f>
        <v>0</v>
      </c>
      <c r="I69" s="26" t="n">
        <f aca="false">'Ten Year Plan'!O63/((1+'Current Financials'!$B$18)^(I$21-'Current Financials'!$B$12))</f>
        <v>0</v>
      </c>
      <c r="J69" s="26" t="n">
        <f aca="false">'Ten Year Plan'!P63/((1+'Current Financials'!$B$18)^(J$21-'Current Financials'!$B$12))</f>
        <v>0</v>
      </c>
      <c r="L69" s="26" t="n">
        <f aca="false">A69*0.9</f>
        <v>0</v>
      </c>
      <c r="M69" s="26" t="n">
        <f aca="false">B69*0.8</f>
        <v>0</v>
      </c>
      <c r="N69" s="26" t="n">
        <f aca="false">C69*0.7</f>
        <v>0</v>
      </c>
      <c r="O69" s="26" t="n">
        <f aca="false">D69*0.6</f>
        <v>0</v>
      </c>
      <c r="P69" s="26" t="n">
        <f aca="false">E69*0.5</f>
        <v>0</v>
      </c>
      <c r="Q69" s="26" t="n">
        <f aca="false">F69*0.4</f>
        <v>0</v>
      </c>
      <c r="R69" s="26" t="n">
        <f aca="false">G69*0.3</f>
        <v>0</v>
      </c>
      <c r="S69" s="26" t="n">
        <f aca="false">H69*0.2</f>
        <v>0</v>
      </c>
      <c r="T69" s="26" t="n">
        <f aca="false">I69*0.1</f>
        <v>0</v>
      </c>
      <c r="U69" s="26" t="n">
        <f aca="false">J69*0</f>
        <v>0</v>
      </c>
      <c r="W69" s="26" t="n">
        <f aca="false">SUM(L69:U69)</f>
        <v>0</v>
      </c>
      <c r="AA69" s="26" t="n">
        <f aca="false">$Y$22*L69</f>
        <v>0</v>
      </c>
      <c r="AB69" s="26" t="n">
        <f aca="false">$Y$22*M69</f>
        <v>0</v>
      </c>
      <c r="AC69" s="26" t="n">
        <f aca="false">$Y$22*N69</f>
        <v>0</v>
      </c>
      <c r="AD69" s="26" t="n">
        <f aca="false">$Y$22*O69</f>
        <v>0</v>
      </c>
      <c r="AE69" s="26" t="n">
        <f aca="false">$Y$22*P69</f>
        <v>0</v>
      </c>
      <c r="AF69" s="26" t="n">
        <f aca="false">$Y$22*Q69</f>
        <v>0</v>
      </c>
      <c r="AG69" s="26" t="n">
        <f aca="false">$Y$22*R69</f>
        <v>0</v>
      </c>
      <c r="AH69" s="26" t="n">
        <f aca="false">$Y$22*S69</f>
        <v>0</v>
      </c>
      <c r="AI69" s="26" t="n">
        <f aca="false">$Y$22*T69</f>
        <v>0</v>
      </c>
      <c r="AJ69" s="26" t="n">
        <f aca="false">$Y$22*U69</f>
        <v>0</v>
      </c>
      <c r="AL69" s="26" t="n">
        <f aca="false">(A69-AA69)/1</f>
        <v>0</v>
      </c>
      <c r="AM69" s="26" t="n">
        <f aca="false">(B69-AB69)/2</f>
        <v>0</v>
      </c>
      <c r="AN69" s="26" t="n">
        <f aca="false">(C69-AC69)/3</f>
        <v>0</v>
      </c>
      <c r="AO69" s="26" t="n">
        <f aca="false">(D69-AD69)/4</f>
        <v>0</v>
      </c>
      <c r="AP69" s="26" t="n">
        <f aca="false">(E69-AE69)/5</f>
        <v>0</v>
      </c>
      <c r="AQ69" s="26" t="n">
        <f aca="false">(F69-AF69)/6</f>
        <v>0</v>
      </c>
      <c r="AR69" s="26" t="n">
        <f aca="false">(G69-AG69)/7</f>
        <v>0</v>
      </c>
      <c r="AS69" s="26" t="n">
        <f aca="false">(H69-AH69)/8</f>
        <v>0</v>
      </c>
      <c r="AT69" s="26" t="n">
        <f aca="false">(I69-AI69)/9</f>
        <v>0</v>
      </c>
      <c r="AU69" s="26" t="n">
        <f aca="false">(J69-AJ69)/10</f>
        <v>0</v>
      </c>
      <c r="AW69" s="26" t="n">
        <f aca="false">SUM(AL69:AU69)</f>
        <v>0</v>
      </c>
    </row>
    <row r="70" customFormat="false" ht="12.8" hidden="true" customHeight="false" outlineLevel="0" collapsed="false">
      <c r="A70" s="26" t="n">
        <f aca="false">'Ten Year Plan'!G64/((1+'Current Financials'!$B$18)^(A$21-'Current Financials'!$B$12))</f>
        <v>0</v>
      </c>
      <c r="B70" s="26" t="n">
        <f aca="false">'Ten Year Plan'!H64/((1+'Current Financials'!$B$18)^(B$21-'Current Financials'!$B$12))</f>
        <v>0</v>
      </c>
      <c r="C70" s="26" t="n">
        <f aca="false">'Ten Year Plan'!I64/((1+'Current Financials'!$B$18)^(C$21-'Current Financials'!$B$12))</f>
        <v>0</v>
      </c>
      <c r="D70" s="26" t="n">
        <f aca="false">'Ten Year Plan'!J64/((1+'Current Financials'!$B$18)^(D$21-'Current Financials'!$B$12))</f>
        <v>0</v>
      </c>
      <c r="E70" s="26" t="n">
        <f aca="false">'Ten Year Plan'!K64/((1+'Current Financials'!$B$18)^(E$21-'Current Financials'!$B$12))</f>
        <v>0</v>
      </c>
      <c r="F70" s="26" t="n">
        <f aca="false">'Ten Year Plan'!L64/((1+'Current Financials'!$B$18)^(F$21-'Current Financials'!$B$12))</f>
        <v>0</v>
      </c>
      <c r="G70" s="26" t="n">
        <f aca="false">'Ten Year Plan'!M64/((1+'Current Financials'!$B$18)^(G$21-'Current Financials'!$B$12))</f>
        <v>0</v>
      </c>
      <c r="H70" s="26" t="n">
        <f aca="false">'Ten Year Plan'!N64/((1+'Current Financials'!$B$18)^(H$21-'Current Financials'!$B$12))</f>
        <v>0</v>
      </c>
      <c r="I70" s="26" t="n">
        <f aca="false">'Ten Year Plan'!O64/((1+'Current Financials'!$B$18)^(I$21-'Current Financials'!$B$12))</f>
        <v>0</v>
      </c>
      <c r="J70" s="26" t="n">
        <f aca="false">'Ten Year Plan'!P64/((1+'Current Financials'!$B$18)^(J$21-'Current Financials'!$B$12))</f>
        <v>0</v>
      </c>
      <c r="L70" s="26" t="n">
        <f aca="false">A70*0.9</f>
        <v>0</v>
      </c>
      <c r="M70" s="26" t="n">
        <f aca="false">B70*0.8</f>
        <v>0</v>
      </c>
      <c r="N70" s="26" t="n">
        <f aca="false">C70*0.7</f>
        <v>0</v>
      </c>
      <c r="O70" s="26" t="n">
        <f aca="false">D70*0.6</f>
        <v>0</v>
      </c>
      <c r="P70" s="26" t="n">
        <f aca="false">E70*0.5</f>
        <v>0</v>
      </c>
      <c r="Q70" s="26" t="n">
        <f aca="false">F70*0.4</f>
        <v>0</v>
      </c>
      <c r="R70" s="26" t="n">
        <f aca="false">G70*0.3</f>
        <v>0</v>
      </c>
      <c r="S70" s="26" t="n">
        <f aca="false">H70*0.2</f>
        <v>0</v>
      </c>
      <c r="T70" s="26" t="n">
        <f aca="false">I70*0.1</f>
        <v>0</v>
      </c>
      <c r="U70" s="26" t="n">
        <f aca="false">J70*0</f>
        <v>0</v>
      </c>
      <c r="W70" s="26" t="n">
        <f aca="false">SUM(L70:U70)</f>
        <v>0</v>
      </c>
      <c r="AA70" s="26" t="n">
        <f aca="false">$Y$22*L70</f>
        <v>0</v>
      </c>
      <c r="AB70" s="26" t="n">
        <f aca="false">$Y$22*M70</f>
        <v>0</v>
      </c>
      <c r="AC70" s="26" t="n">
        <f aca="false">$Y$22*N70</f>
        <v>0</v>
      </c>
      <c r="AD70" s="26" t="n">
        <f aca="false">$Y$22*O70</f>
        <v>0</v>
      </c>
      <c r="AE70" s="26" t="n">
        <f aca="false">$Y$22*P70</f>
        <v>0</v>
      </c>
      <c r="AF70" s="26" t="n">
        <f aca="false">$Y$22*Q70</f>
        <v>0</v>
      </c>
      <c r="AG70" s="26" t="n">
        <f aca="false">$Y$22*R70</f>
        <v>0</v>
      </c>
      <c r="AH70" s="26" t="n">
        <f aca="false">$Y$22*S70</f>
        <v>0</v>
      </c>
      <c r="AI70" s="26" t="n">
        <f aca="false">$Y$22*T70</f>
        <v>0</v>
      </c>
      <c r="AJ70" s="26" t="n">
        <f aca="false">$Y$22*U70</f>
        <v>0</v>
      </c>
      <c r="AL70" s="26" t="n">
        <f aca="false">(A70-AA70)/1</f>
        <v>0</v>
      </c>
      <c r="AM70" s="26" t="n">
        <f aca="false">(B70-AB70)/2</f>
        <v>0</v>
      </c>
      <c r="AN70" s="26" t="n">
        <f aca="false">(C70-AC70)/3</f>
        <v>0</v>
      </c>
      <c r="AO70" s="26" t="n">
        <f aca="false">(D70-AD70)/4</f>
        <v>0</v>
      </c>
      <c r="AP70" s="26" t="n">
        <f aca="false">(E70-AE70)/5</f>
        <v>0</v>
      </c>
      <c r="AQ70" s="26" t="n">
        <f aca="false">(F70-AF70)/6</f>
        <v>0</v>
      </c>
      <c r="AR70" s="26" t="n">
        <f aca="false">(G70-AG70)/7</f>
        <v>0</v>
      </c>
      <c r="AS70" s="26" t="n">
        <f aca="false">(H70-AH70)/8</f>
        <v>0</v>
      </c>
      <c r="AT70" s="26" t="n">
        <f aca="false">(I70-AI70)/9</f>
        <v>0</v>
      </c>
      <c r="AU70" s="26" t="n">
        <f aca="false">(J70-AJ70)/10</f>
        <v>0</v>
      </c>
      <c r="AW70" s="26" t="n">
        <f aca="false">SUM(AL70:AU70)</f>
        <v>0</v>
      </c>
    </row>
    <row r="71" customFormat="false" ht="12.8" hidden="true" customHeight="false" outlineLevel="0" collapsed="false">
      <c r="A71" s="26" t="n">
        <f aca="false">'Ten Year Plan'!G65/((1+'Current Financials'!$B$18)^(A$21-'Current Financials'!$B$12))</f>
        <v>0</v>
      </c>
      <c r="B71" s="26" t="n">
        <f aca="false">'Ten Year Plan'!H65/((1+'Current Financials'!$B$18)^(B$21-'Current Financials'!$B$12))</f>
        <v>0</v>
      </c>
      <c r="C71" s="26" t="n">
        <f aca="false">'Ten Year Plan'!I65/((1+'Current Financials'!$B$18)^(C$21-'Current Financials'!$B$12))</f>
        <v>0</v>
      </c>
      <c r="D71" s="26" t="n">
        <f aca="false">'Ten Year Plan'!J65/((1+'Current Financials'!$B$18)^(D$21-'Current Financials'!$B$12))</f>
        <v>0</v>
      </c>
      <c r="E71" s="26" t="n">
        <f aca="false">'Ten Year Plan'!K65/((1+'Current Financials'!$B$18)^(E$21-'Current Financials'!$B$12))</f>
        <v>0</v>
      </c>
      <c r="F71" s="26" t="n">
        <f aca="false">'Ten Year Plan'!L65/((1+'Current Financials'!$B$18)^(F$21-'Current Financials'!$B$12))</f>
        <v>0</v>
      </c>
      <c r="G71" s="26" t="n">
        <f aca="false">'Ten Year Plan'!M65/((1+'Current Financials'!$B$18)^(G$21-'Current Financials'!$B$12))</f>
        <v>0</v>
      </c>
      <c r="H71" s="26" t="n">
        <f aca="false">'Ten Year Plan'!N65/((1+'Current Financials'!$B$18)^(H$21-'Current Financials'!$B$12))</f>
        <v>0</v>
      </c>
      <c r="I71" s="26" t="n">
        <f aca="false">'Ten Year Plan'!O65/((1+'Current Financials'!$B$18)^(I$21-'Current Financials'!$B$12))</f>
        <v>0</v>
      </c>
      <c r="J71" s="26" t="n">
        <f aca="false">'Ten Year Plan'!P65/((1+'Current Financials'!$B$18)^(J$21-'Current Financials'!$B$12))</f>
        <v>0</v>
      </c>
      <c r="L71" s="26" t="n">
        <f aca="false">A71*0.9</f>
        <v>0</v>
      </c>
      <c r="M71" s="26" t="n">
        <f aca="false">B71*0.8</f>
        <v>0</v>
      </c>
      <c r="N71" s="26" t="n">
        <f aca="false">C71*0.7</f>
        <v>0</v>
      </c>
      <c r="O71" s="26" t="n">
        <f aca="false">D71*0.6</f>
        <v>0</v>
      </c>
      <c r="P71" s="26" t="n">
        <f aca="false">E71*0.5</f>
        <v>0</v>
      </c>
      <c r="Q71" s="26" t="n">
        <f aca="false">F71*0.4</f>
        <v>0</v>
      </c>
      <c r="R71" s="26" t="n">
        <f aca="false">G71*0.3</f>
        <v>0</v>
      </c>
      <c r="S71" s="26" t="n">
        <f aca="false">H71*0.2</f>
        <v>0</v>
      </c>
      <c r="T71" s="26" t="n">
        <f aca="false">I71*0.1</f>
        <v>0</v>
      </c>
      <c r="U71" s="26" t="n">
        <f aca="false">J71*0</f>
        <v>0</v>
      </c>
      <c r="W71" s="26" t="n">
        <f aca="false">SUM(L71:U71)</f>
        <v>0</v>
      </c>
      <c r="AA71" s="26" t="n">
        <f aca="false">$Y$22*L71</f>
        <v>0</v>
      </c>
      <c r="AB71" s="26" t="n">
        <f aca="false">$Y$22*M71</f>
        <v>0</v>
      </c>
      <c r="AC71" s="26" t="n">
        <f aca="false">$Y$22*N71</f>
        <v>0</v>
      </c>
      <c r="AD71" s="26" t="n">
        <f aca="false">$Y$22*O71</f>
        <v>0</v>
      </c>
      <c r="AE71" s="26" t="n">
        <f aca="false">$Y$22*P71</f>
        <v>0</v>
      </c>
      <c r="AF71" s="26" t="n">
        <f aca="false">$Y$22*Q71</f>
        <v>0</v>
      </c>
      <c r="AG71" s="26" t="n">
        <f aca="false">$Y$22*R71</f>
        <v>0</v>
      </c>
      <c r="AH71" s="26" t="n">
        <f aca="false">$Y$22*S71</f>
        <v>0</v>
      </c>
      <c r="AI71" s="26" t="n">
        <f aca="false">$Y$22*T71</f>
        <v>0</v>
      </c>
      <c r="AJ71" s="26" t="n">
        <f aca="false">$Y$22*U71</f>
        <v>0</v>
      </c>
      <c r="AL71" s="26" t="n">
        <f aca="false">(A71-AA71)/1</f>
        <v>0</v>
      </c>
      <c r="AM71" s="26" t="n">
        <f aca="false">(B71-AB71)/2</f>
        <v>0</v>
      </c>
      <c r="AN71" s="26" t="n">
        <f aca="false">(C71-AC71)/3</f>
        <v>0</v>
      </c>
      <c r="AO71" s="26" t="n">
        <f aca="false">(D71-AD71)/4</f>
        <v>0</v>
      </c>
      <c r="AP71" s="26" t="n">
        <f aca="false">(E71-AE71)/5</f>
        <v>0</v>
      </c>
      <c r="AQ71" s="26" t="n">
        <f aca="false">(F71-AF71)/6</f>
        <v>0</v>
      </c>
      <c r="AR71" s="26" t="n">
        <f aca="false">(G71-AG71)/7</f>
        <v>0</v>
      </c>
      <c r="AS71" s="26" t="n">
        <f aca="false">(H71-AH71)/8</f>
        <v>0</v>
      </c>
      <c r="AT71" s="26" t="n">
        <f aca="false">(I71-AI71)/9</f>
        <v>0</v>
      </c>
      <c r="AU71" s="26" t="n">
        <f aca="false">(J71-AJ71)/10</f>
        <v>0</v>
      </c>
      <c r="AW71" s="26" t="n">
        <f aca="false">SUM(AL71:AU71)</f>
        <v>0</v>
      </c>
    </row>
    <row r="72" customFormat="false" ht="12.8" hidden="true" customHeight="false" outlineLevel="0" collapsed="false">
      <c r="A72" s="26" t="n">
        <f aca="false">'Ten Year Plan'!G66/((1+'Current Financials'!$B$18)^(A$21-'Current Financials'!$B$12))</f>
        <v>0</v>
      </c>
      <c r="B72" s="26" t="n">
        <f aca="false">'Ten Year Plan'!H66/((1+'Current Financials'!$B$18)^(B$21-'Current Financials'!$B$12))</f>
        <v>0</v>
      </c>
      <c r="C72" s="26" t="n">
        <f aca="false">'Ten Year Plan'!I66/((1+'Current Financials'!$B$18)^(C$21-'Current Financials'!$B$12))</f>
        <v>0</v>
      </c>
      <c r="D72" s="26" t="n">
        <f aca="false">'Ten Year Plan'!J66/((1+'Current Financials'!$B$18)^(D$21-'Current Financials'!$B$12))</f>
        <v>0</v>
      </c>
      <c r="E72" s="26" t="n">
        <f aca="false">'Ten Year Plan'!K66/((1+'Current Financials'!$B$18)^(E$21-'Current Financials'!$B$12))</f>
        <v>0</v>
      </c>
      <c r="F72" s="26" t="n">
        <f aca="false">'Ten Year Plan'!L66/((1+'Current Financials'!$B$18)^(F$21-'Current Financials'!$B$12))</f>
        <v>0</v>
      </c>
      <c r="G72" s="26" t="n">
        <f aca="false">'Ten Year Plan'!M66/((1+'Current Financials'!$B$18)^(G$21-'Current Financials'!$B$12))</f>
        <v>0</v>
      </c>
      <c r="H72" s="26" t="n">
        <f aca="false">'Ten Year Plan'!N66/((1+'Current Financials'!$B$18)^(H$21-'Current Financials'!$B$12))</f>
        <v>0</v>
      </c>
      <c r="I72" s="26" t="n">
        <f aca="false">'Ten Year Plan'!O66/((1+'Current Financials'!$B$18)^(I$21-'Current Financials'!$B$12))</f>
        <v>0</v>
      </c>
      <c r="J72" s="26" t="n">
        <f aca="false">'Ten Year Plan'!P66/((1+'Current Financials'!$B$18)^(J$21-'Current Financials'!$B$12))</f>
        <v>0</v>
      </c>
      <c r="L72" s="26" t="n">
        <f aca="false">A72*0.9</f>
        <v>0</v>
      </c>
      <c r="M72" s="26" t="n">
        <f aca="false">B72*0.8</f>
        <v>0</v>
      </c>
      <c r="N72" s="26" t="n">
        <f aca="false">C72*0.7</f>
        <v>0</v>
      </c>
      <c r="O72" s="26" t="n">
        <f aca="false">D72*0.6</f>
        <v>0</v>
      </c>
      <c r="P72" s="26" t="n">
        <f aca="false">E72*0.5</f>
        <v>0</v>
      </c>
      <c r="Q72" s="26" t="n">
        <f aca="false">F72*0.4</f>
        <v>0</v>
      </c>
      <c r="R72" s="26" t="n">
        <f aca="false">G72*0.3</f>
        <v>0</v>
      </c>
      <c r="S72" s="26" t="n">
        <f aca="false">H72*0.2</f>
        <v>0</v>
      </c>
      <c r="T72" s="26" t="n">
        <f aca="false">I72*0.1</f>
        <v>0</v>
      </c>
      <c r="U72" s="26" t="n">
        <f aca="false">J72*0</f>
        <v>0</v>
      </c>
      <c r="W72" s="26" t="n">
        <f aca="false">SUM(L72:U72)</f>
        <v>0</v>
      </c>
      <c r="AA72" s="26" t="n">
        <f aca="false">$Y$22*L72</f>
        <v>0</v>
      </c>
      <c r="AB72" s="26" t="n">
        <f aca="false">$Y$22*M72</f>
        <v>0</v>
      </c>
      <c r="AC72" s="26" t="n">
        <f aca="false">$Y$22*N72</f>
        <v>0</v>
      </c>
      <c r="AD72" s="26" t="n">
        <f aca="false">$Y$22*O72</f>
        <v>0</v>
      </c>
      <c r="AE72" s="26" t="n">
        <f aca="false">$Y$22*P72</f>
        <v>0</v>
      </c>
      <c r="AF72" s="26" t="n">
        <f aca="false">$Y$22*Q72</f>
        <v>0</v>
      </c>
      <c r="AG72" s="26" t="n">
        <f aca="false">$Y$22*R72</f>
        <v>0</v>
      </c>
      <c r="AH72" s="26" t="n">
        <f aca="false">$Y$22*S72</f>
        <v>0</v>
      </c>
      <c r="AI72" s="26" t="n">
        <f aca="false">$Y$22*T72</f>
        <v>0</v>
      </c>
      <c r="AJ72" s="26" t="n">
        <f aca="false">$Y$22*U72</f>
        <v>0</v>
      </c>
      <c r="AL72" s="26" t="n">
        <f aca="false">(A72-AA72)/1</f>
        <v>0</v>
      </c>
      <c r="AM72" s="26" t="n">
        <f aca="false">(B72-AB72)/2</f>
        <v>0</v>
      </c>
      <c r="AN72" s="26" t="n">
        <f aca="false">(C72-AC72)/3</f>
        <v>0</v>
      </c>
      <c r="AO72" s="26" t="n">
        <f aca="false">(D72-AD72)/4</f>
        <v>0</v>
      </c>
      <c r="AP72" s="26" t="n">
        <f aca="false">(E72-AE72)/5</f>
        <v>0</v>
      </c>
      <c r="AQ72" s="26" t="n">
        <f aca="false">(F72-AF72)/6</f>
        <v>0</v>
      </c>
      <c r="AR72" s="26" t="n">
        <f aca="false">(G72-AG72)/7</f>
        <v>0</v>
      </c>
      <c r="AS72" s="26" t="n">
        <f aca="false">(H72-AH72)/8</f>
        <v>0</v>
      </c>
      <c r="AT72" s="26" t="n">
        <f aca="false">(I72-AI72)/9</f>
        <v>0</v>
      </c>
      <c r="AU72" s="26" t="n">
        <f aca="false">(J72-AJ72)/10</f>
        <v>0</v>
      </c>
      <c r="AW72" s="26" t="n">
        <f aca="false">SUM(AL72:AU72)</f>
        <v>0</v>
      </c>
    </row>
    <row r="73" customFormat="false" ht="12.8" hidden="true" customHeight="false" outlineLevel="0" collapsed="false">
      <c r="A73" s="26" t="n">
        <f aca="false">'Ten Year Plan'!G67/((1+'Current Financials'!$B$18)^(A$21-'Current Financials'!$B$12))</f>
        <v>0</v>
      </c>
      <c r="B73" s="26" t="n">
        <f aca="false">'Ten Year Plan'!H67/((1+'Current Financials'!$B$18)^(B$21-'Current Financials'!$B$12))</f>
        <v>0</v>
      </c>
      <c r="C73" s="26" t="n">
        <f aca="false">'Ten Year Plan'!I67/((1+'Current Financials'!$B$18)^(C$21-'Current Financials'!$B$12))</f>
        <v>0</v>
      </c>
      <c r="D73" s="26" t="n">
        <f aca="false">'Ten Year Plan'!J67/((1+'Current Financials'!$B$18)^(D$21-'Current Financials'!$B$12))</f>
        <v>0</v>
      </c>
      <c r="E73" s="26" t="n">
        <f aca="false">'Ten Year Plan'!K67/((1+'Current Financials'!$B$18)^(E$21-'Current Financials'!$B$12))</f>
        <v>0</v>
      </c>
      <c r="F73" s="26" t="n">
        <f aca="false">'Ten Year Plan'!L67/((1+'Current Financials'!$B$18)^(F$21-'Current Financials'!$B$12))</f>
        <v>0</v>
      </c>
      <c r="G73" s="26" t="n">
        <f aca="false">'Ten Year Plan'!M67/((1+'Current Financials'!$B$18)^(G$21-'Current Financials'!$B$12))</f>
        <v>0</v>
      </c>
      <c r="H73" s="26" t="n">
        <f aca="false">'Ten Year Plan'!N67/((1+'Current Financials'!$B$18)^(H$21-'Current Financials'!$B$12))</f>
        <v>0</v>
      </c>
      <c r="I73" s="26" t="n">
        <f aca="false">'Ten Year Plan'!O67/((1+'Current Financials'!$B$18)^(I$21-'Current Financials'!$B$12))</f>
        <v>0</v>
      </c>
      <c r="J73" s="26" t="n">
        <f aca="false">'Ten Year Plan'!P67/((1+'Current Financials'!$B$18)^(J$21-'Current Financials'!$B$12))</f>
        <v>0</v>
      </c>
      <c r="L73" s="26" t="n">
        <f aca="false">A73*0.9</f>
        <v>0</v>
      </c>
      <c r="M73" s="26" t="n">
        <f aca="false">B73*0.8</f>
        <v>0</v>
      </c>
      <c r="N73" s="26" t="n">
        <f aca="false">C73*0.7</f>
        <v>0</v>
      </c>
      <c r="O73" s="26" t="n">
        <f aca="false">D73*0.6</f>
        <v>0</v>
      </c>
      <c r="P73" s="26" t="n">
        <f aca="false">E73*0.5</f>
        <v>0</v>
      </c>
      <c r="Q73" s="26" t="n">
        <f aca="false">F73*0.4</f>
        <v>0</v>
      </c>
      <c r="R73" s="26" t="n">
        <f aca="false">G73*0.3</f>
        <v>0</v>
      </c>
      <c r="S73" s="26" t="n">
        <f aca="false">H73*0.2</f>
        <v>0</v>
      </c>
      <c r="T73" s="26" t="n">
        <f aca="false">I73*0.1</f>
        <v>0</v>
      </c>
      <c r="U73" s="26" t="n">
        <f aca="false">J73*0</f>
        <v>0</v>
      </c>
      <c r="W73" s="26" t="n">
        <f aca="false">SUM(L73:U73)</f>
        <v>0</v>
      </c>
      <c r="AA73" s="26" t="n">
        <f aca="false">$Y$22*L73</f>
        <v>0</v>
      </c>
      <c r="AB73" s="26" t="n">
        <f aca="false">$Y$22*M73</f>
        <v>0</v>
      </c>
      <c r="AC73" s="26" t="n">
        <f aca="false">$Y$22*N73</f>
        <v>0</v>
      </c>
      <c r="AD73" s="26" t="n">
        <f aca="false">$Y$22*O73</f>
        <v>0</v>
      </c>
      <c r="AE73" s="26" t="n">
        <f aca="false">$Y$22*P73</f>
        <v>0</v>
      </c>
      <c r="AF73" s="26" t="n">
        <f aca="false">$Y$22*Q73</f>
        <v>0</v>
      </c>
      <c r="AG73" s="26" t="n">
        <f aca="false">$Y$22*R73</f>
        <v>0</v>
      </c>
      <c r="AH73" s="26" t="n">
        <f aca="false">$Y$22*S73</f>
        <v>0</v>
      </c>
      <c r="AI73" s="26" t="n">
        <f aca="false">$Y$22*T73</f>
        <v>0</v>
      </c>
      <c r="AJ73" s="26" t="n">
        <f aca="false">$Y$22*U73</f>
        <v>0</v>
      </c>
      <c r="AL73" s="26" t="n">
        <f aca="false">(A73-AA73)/1</f>
        <v>0</v>
      </c>
      <c r="AM73" s="26" t="n">
        <f aca="false">(B73-AB73)/2</f>
        <v>0</v>
      </c>
      <c r="AN73" s="26" t="n">
        <f aca="false">(C73-AC73)/3</f>
        <v>0</v>
      </c>
      <c r="AO73" s="26" t="n">
        <f aca="false">(D73-AD73)/4</f>
        <v>0</v>
      </c>
      <c r="AP73" s="26" t="n">
        <f aca="false">(E73-AE73)/5</f>
        <v>0</v>
      </c>
      <c r="AQ73" s="26" t="n">
        <f aca="false">(F73-AF73)/6</f>
        <v>0</v>
      </c>
      <c r="AR73" s="26" t="n">
        <f aca="false">(G73-AG73)/7</f>
        <v>0</v>
      </c>
      <c r="AS73" s="26" t="n">
        <f aca="false">(H73-AH73)/8</f>
        <v>0</v>
      </c>
      <c r="AT73" s="26" t="n">
        <f aca="false">(I73-AI73)/9</f>
        <v>0</v>
      </c>
      <c r="AU73" s="26" t="n">
        <f aca="false">(J73-AJ73)/10</f>
        <v>0</v>
      </c>
      <c r="AW73" s="26" t="n">
        <f aca="false">SUM(AL73:AU73)</f>
        <v>0</v>
      </c>
    </row>
    <row r="74" customFormat="false" ht="12.8" hidden="true" customHeight="false" outlineLevel="0" collapsed="false">
      <c r="A74" s="26" t="n">
        <f aca="false">'Ten Year Plan'!G68/((1+'Current Financials'!$B$18)^(A$21-'Current Financials'!$B$12))</f>
        <v>0</v>
      </c>
      <c r="B74" s="26" t="n">
        <f aca="false">'Ten Year Plan'!H68/((1+'Current Financials'!$B$18)^(B$21-'Current Financials'!$B$12))</f>
        <v>0</v>
      </c>
      <c r="C74" s="26" t="n">
        <f aca="false">'Ten Year Plan'!I68/((1+'Current Financials'!$B$18)^(C$21-'Current Financials'!$B$12))</f>
        <v>0</v>
      </c>
      <c r="D74" s="26" t="n">
        <f aca="false">'Ten Year Plan'!J68/((1+'Current Financials'!$B$18)^(D$21-'Current Financials'!$B$12))</f>
        <v>0</v>
      </c>
      <c r="E74" s="26" t="n">
        <f aca="false">'Ten Year Plan'!K68/((1+'Current Financials'!$B$18)^(E$21-'Current Financials'!$B$12))</f>
        <v>0</v>
      </c>
      <c r="F74" s="26" t="n">
        <f aca="false">'Ten Year Plan'!L68/((1+'Current Financials'!$B$18)^(F$21-'Current Financials'!$B$12))</f>
        <v>0</v>
      </c>
      <c r="G74" s="26" t="n">
        <f aca="false">'Ten Year Plan'!M68/((1+'Current Financials'!$B$18)^(G$21-'Current Financials'!$B$12))</f>
        <v>0</v>
      </c>
      <c r="H74" s="26" t="n">
        <f aca="false">'Ten Year Plan'!N68/((1+'Current Financials'!$B$18)^(H$21-'Current Financials'!$B$12))</f>
        <v>0</v>
      </c>
      <c r="I74" s="26" t="n">
        <f aca="false">'Ten Year Plan'!O68/((1+'Current Financials'!$B$18)^(I$21-'Current Financials'!$B$12))</f>
        <v>0</v>
      </c>
      <c r="J74" s="26" t="n">
        <f aca="false">'Ten Year Plan'!P68/((1+'Current Financials'!$B$18)^(J$21-'Current Financials'!$B$12))</f>
        <v>0</v>
      </c>
      <c r="L74" s="26" t="n">
        <f aca="false">A74*0.9</f>
        <v>0</v>
      </c>
      <c r="M74" s="26" t="n">
        <f aca="false">B74*0.8</f>
        <v>0</v>
      </c>
      <c r="N74" s="26" t="n">
        <f aca="false">C74*0.7</f>
        <v>0</v>
      </c>
      <c r="O74" s="26" t="n">
        <f aca="false">D74*0.6</f>
        <v>0</v>
      </c>
      <c r="P74" s="26" t="n">
        <f aca="false">E74*0.5</f>
        <v>0</v>
      </c>
      <c r="Q74" s="26" t="n">
        <f aca="false">F74*0.4</f>
        <v>0</v>
      </c>
      <c r="R74" s="26" t="n">
        <f aca="false">G74*0.3</f>
        <v>0</v>
      </c>
      <c r="S74" s="26" t="n">
        <f aca="false">H74*0.2</f>
        <v>0</v>
      </c>
      <c r="T74" s="26" t="n">
        <f aca="false">I74*0.1</f>
        <v>0</v>
      </c>
      <c r="U74" s="26" t="n">
        <f aca="false">J74*0</f>
        <v>0</v>
      </c>
      <c r="W74" s="26" t="n">
        <f aca="false">SUM(L74:U74)</f>
        <v>0</v>
      </c>
      <c r="AA74" s="26" t="n">
        <f aca="false">$Y$22*L74</f>
        <v>0</v>
      </c>
      <c r="AB74" s="26" t="n">
        <f aca="false">$Y$22*M74</f>
        <v>0</v>
      </c>
      <c r="AC74" s="26" t="n">
        <f aca="false">$Y$22*N74</f>
        <v>0</v>
      </c>
      <c r="AD74" s="26" t="n">
        <f aca="false">$Y$22*O74</f>
        <v>0</v>
      </c>
      <c r="AE74" s="26" t="n">
        <f aca="false">$Y$22*P74</f>
        <v>0</v>
      </c>
      <c r="AF74" s="26" t="n">
        <f aca="false">$Y$22*Q74</f>
        <v>0</v>
      </c>
      <c r="AG74" s="26" t="n">
        <f aca="false">$Y$22*R74</f>
        <v>0</v>
      </c>
      <c r="AH74" s="26" t="n">
        <f aca="false">$Y$22*S74</f>
        <v>0</v>
      </c>
      <c r="AI74" s="26" t="n">
        <f aca="false">$Y$22*T74</f>
        <v>0</v>
      </c>
      <c r="AJ74" s="26" t="n">
        <f aca="false">$Y$22*U74</f>
        <v>0</v>
      </c>
      <c r="AL74" s="26" t="n">
        <f aca="false">(A74-AA74)/1</f>
        <v>0</v>
      </c>
      <c r="AM74" s="26" t="n">
        <f aca="false">(B74-AB74)/2</f>
        <v>0</v>
      </c>
      <c r="AN74" s="26" t="n">
        <f aca="false">(C74-AC74)/3</f>
        <v>0</v>
      </c>
      <c r="AO74" s="26" t="n">
        <f aca="false">(D74-AD74)/4</f>
        <v>0</v>
      </c>
      <c r="AP74" s="26" t="n">
        <f aca="false">(E74-AE74)/5</f>
        <v>0</v>
      </c>
      <c r="AQ74" s="26" t="n">
        <f aca="false">(F74-AF74)/6</f>
        <v>0</v>
      </c>
      <c r="AR74" s="26" t="n">
        <f aca="false">(G74-AG74)/7</f>
        <v>0</v>
      </c>
      <c r="AS74" s="26" t="n">
        <f aca="false">(H74-AH74)/8</f>
        <v>0</v>
      </c>
      <c r="AT74" s="26" t="n">
        <f aca="false">(I74-AI74)/9</f>
        <v>0</v>
      </c>
      <c r="AU74" s="26" t="n">
        <f aca="false">(J74-AJ74)/10</f>
        <v>0</v>
      </c>
      <c r="AW74" s="26" t="n">
        <f aca="false">SUM(AL74:AU74)</f>
        <v>0</v>
      </c>
    </row>
    <row r="75" customFormat="false" ht="12.8" hidden="true" customHeight="false" outlineLevel="0" collapsed="false">
      <c r="A75" s="26" t="n">
        <f aca="false">'Ten Year Plan'!G69/((1+'Current Financials'!$B$18)^(A$21-'Current Financials'!$B$12))</f>
        <v>0</v>
      </c>
      <c r="B75" s="26" t="n">
        <f aca="false">'Ten Year Plan'!H69/((1+'Current Financials'!$B$18)^(B$21-'Current Financials'!$B$12))</f>
        <v>0</v>
      </c>
      <c r="C75" s="26" t="n">
        <f aca="false">'Ten Year Plan'!I69/((1+'Current Financials'!$B$18)^(C$21-'Current Financials'!$B$12))</f>
        <v>0</v>
      </c>
      <c r="D75" s="26" t="n">
        <f aca="false">'Ten Year Plan'!J69/((1+'Current Financials'!$B$18)^(D$21-'Current Financials'!$B$12))</f>
        <v>0</v>
      </c>
      <c r="E75" s="26" t="n">
        <f aca="false">'Ten Year Plan'!K69/((1+'Current Financials'!$B$18)^(E$21-'Current Financials'!$B$12))</f>
        <v>0</v>
      </c>
      <c r="F75" s="26" t="n">
        <f aca="false">'Ten Year Plan'!L69/((1+'Current Financials'!$B$18)^(F$21-'Current Financials'!$B$12))</f>
        <v>0</v>
      </c>
      <c r="G75" s="26" t="n">
        <f aca="false">'Ten Year Plan'!M69/((1+'Current Financials'!$B$18)^(G$21-'Current Financials'!$B$12))</f>
        <v>0</v>
      </c>
      <c r="H75" s="26" t="n">
        <f aca="false">'Ten Year Plan'!N69/((1+'Current Financials'!$B$18)^(H$21-'Current Financials'!$B$12))</f>
        <v>0</v>
      </c>
      <c r="I75" s="26" t="n">
        <f aca="false">'Ten Year Plan'!O69/((1+'Current Financials'!$B$18)^(I$21-'Current Financials'!$B$12))</f>
        <v>0</v>
      </c>
      <c r="J75" s="26" t="n">
        <f aca="false">'Ten Year Plan'!P69/((1+'Current Financials'!$B$18)^(J$21-'Current Financials'!$B$12))</f>
        <v>0</v>
      </c>
      <c r="L75" s="26" t="n">
        <f aca="false">A75*0.9</f>
        <v>0</v>
      </c>
      <c r="M75" s="26" t="n">
        <f aca="false">B75*0.8</f>
        <v>0</v>
      </c>
      <c r="N75" s="26" t="n">
        <f aca="false">C75*0.7</f>
        <v>0</v>
      </c>
      <c r="O75" s="26" t="n">
        <f aca="false">D75*0.6</f>
        <v>0</v>
      </c>
      <c r="P75" s="26" t="n">
        <f aca="false">E75*0.5</f>
        <v>0</v>
      </c>
      <c r="Q75" s="26" t="n">
        <f aca="false">F75*0.4</f>
        <v>0</v>
      </c>
      <c r="R75" s="26" t="n">
        <f aca="false">G75*0.3</f>
        <v>0</v>
      </c>
      <c r="S75" s="26" t="n">
        <f aca="false">H75*0.2</f>
        <v>0</v>
      </c>
      <c r="T75" s="26" t="n">
        <f aca="false">I75*0.1</f>
        <v>0</v>
      </c>
      <c r="U75" s="26" t="n">
        <f aca="false">J75*0</f>
        <v>0</v>
      </c>
      <c r="W75" s="26" t="n">
        <f aca="false">SUM(L75:U75)</f>
        <v>0</v>
      </c>
      <c r="AA75" s="26" t="n">
        <f aca="false">$Y$22*L75</f>
        <v>0</v>
      </c>
      <c r="AB75" s="26" t="n">
        <f aca="false">$Y$22*M75</f>
        <v>0</v>
      </c>
      <c r="AC75" s="26" t="n">
        <f aca="false">$Y$22*N75</f>
        <v>0</v>
      </c>
      <c r="AD75" s="26" t="n">
        <f aca="false">$Y$22*O75</f>
        <v>0</v>
      </c>
      <c r="AE75" s="26" t="n">
        <f aca="false">$Y$22*P75</f>
        <v>0</v>
      </c>
      <c r="AF75" s="26" t="n">
        <f aca="false">$Y$22*Q75</f>
        <v>0</v>
      </c>
      <c r="AG75" s="26" t="n">
        <f aca="false">$Y$22*R75</f>
        <v>0</v>
      </c>
      <c r="AH75" s="26" t="n">
        <f aca="false">$Y$22*S75</f>
        <v>0</v>
      </c>
      <c r="AI75" s="26" t="n">
        <f aca="false">$Y$22*T75</f>
        <v>0</v>
      </c>
      <c r="AJ75" s="26" t="n">
        <f aca="false">$Y$22*U75</f>
        <v>0</v>
      </c>
      <c r="AL75" s="26" t="n">
        <f aca="false">(A75-AA75)/1</f>
        <v>0</v>
      </c>
      <c r="AM75" s="26" t="n">
        <f aca="false">(B75-AB75)/2</f>
        <v>0</v>
      </c>
      <c r="AN75" s="26" t="n">
        <f aca="false">(C75-AC75)/3</f>
        <v>0</v>
      </c>
      <c r="AO75" s="26" t="n">
        <f aca="false">(D75-AD75)/4</f>
        <v>0</v>
      </c>
      <c r="AP75" s="26" t="n">
        <f aca="false">(E75-AE75)/5</f>
        <v>0</v>
      </c>
      <c r="AQ75" s="26" t="n">
        <f aca="false">(F75-AF75)/6</f>
        <v>0</v>
      </c>
      <c r="AR75" s="26" t="n">
        <f aca="false">(G75-AG75)/7</f>
        <v>0</v>
      </c>
      <c r="AS75" s="26" t="n">
        <f aca="false">(H75-AH75)/8</f>
        <v>0</v>
      </c>
      <c r="AT75" s="26" t="n">
        <f aca="false">(I75-AI75)/9</f>
        <v>0</v>
      </c>
      <c r="AU75" s="26" t="n">
        <f aca="false">(J75-AJ75)/10</f>
        <v>0</v>
      </c>
      <c r="AW75" s="26" t="n">
        <f aca="false">SUM(AL75:AU75)</f>
        <v>0</v>
      </c>
    </row>
    <row r="76" customFormat="false" ht="12.8" hidden="true" customHeight="false" outlineLevel="0" collapsed="false">
      <c r="A76" s="26" t="n">
        <f aca="false">'Ten Year Plan'!G70/((1+'Current Financials'!$B$18)^(A$21-'Current Financials'!$B$12))</f>
        <v>0</v>
      </c>
      <c r="B76" s="26" t="n">
        <f aca="false">'Ten Year Plan'!H70/((1+'Current Financials'!$B$18)^(B$21-'Current Financials'!$B$12))</f>
        <v>0</v>
      </c>
      <c r="C76" s="26" t="n">
        <f aca="false">'Ten Year Plan'!I70/((1+'Current Financials'!$B$18)^(C$21-'Current Financials'!$B$12))</f>
        <v>0</v>
      </c>
      <c r="D76" s="26" t="n">
        <f aca="false">'Ten Year Plan'!J70/((1+'Current Financials'!$B$18)^(D$21-'Current Financials'!$B$12))</f>
        <v>0</v>
      </c>
      <c r="E76" s="26" t="n">
        <f aca="false">'Ten Year Plan'!K70/((1+'Current Financials'!$B$18)^(E$21-'Current Financials'!$B$12))</f>
        <v>0</v>
      </c>
      <c r="F76" s="26" t="n">
        <f aca="false">'Ten Year Plan'!L70/((1+'Current Financials'!$B$18)^(F$21-'Current Financials'!$B$12))</f>
        <v>0</v>
      </c>
      <c r="G76" s="26" t="n">
        <f aca="false">'Ten Year Plan'!M70/((1+'Current Financials'!$B$18)^(G$21-'Current Financials'!$B$12))</f>
        <v>0</v>
      </c>
      <c r="H76" s="26" t="n">
        <f aca="false">'Ten Year Plan'!N70/((1+'Current Financials'!$B$18)^(H$21-'Current Financials'!$B$12))</f>
        <v>0</v>
      </c>
      <c r="I76" s="26" t="n">
        <f aca="false">'Ten Year Plan'!O70/((1+'Current Financials'!$B$18)^(I$21-'Current Financials'!$B$12))</f>
        <v>0</v>
      </c>
      <c r="J76" s="26" t="n">
        <f aca="false">'Ten Year Plan'!P70/((1+'Current Financials'!$B$18)^(J$21-'Current Financials'!$B$12))</f>
        <v>0</v>
      </c>
      <c r="L76" s="26" t="n">
        <f aca="false">A76*0.9</f>
        <v>0</v>
      </c>
      <c r="M76" s="26" t="n">
        <f aca="false">B76*0.8</f>
        <v>0</v>
      </c>
      <c r="N76" s="26" t="n">
        <f aca="false">C76*0.7</f>
        <v>0</v>
      </c>
      <c r="O76" s="26" t="n">
        <f aca="false">D76*0.6</f>
        <v>0</v>
      </c>
      <c r="P76" s="26" t="n">
        <f aca="false">E76*0.5</f>
        <v>0</v>
      </c>
      <c r="Q76" s="26" t="n">
        <f aca="false">F76*0.4</f>
        <v>0</v>
      </c>
      <c r="R76" s="26" t="n">
        <f aca="false">G76*0.3</f>
        <v>0</v>
      </c>
      <c r="S76" s="26" t="n">
        <f aca="false">H76*0.2</f>
        <v>0</v>
      </c>
      <c r="T76" s="26" t="n">
        <f aca="false">I76*0.1</f>
        <v>0</v>
      </c>
      <c r="U76" s="26" t="n">
        <f aca="false">J76*0</f>
        <v>0</v>
      </c>
      <c r="W76" s="26" t="n">
        <f aca="false">SUM(L76:U76)</f>
        <v>0</v>
      </c>
      <c r="AA76" s="26" t="n">
        <f aca="false">$Y$22*L76</f>
        <v>0</v>
      </c>
      <c r="AB76" s="26" t="n">
        <f aca="false">$Y$22*M76</f>
        <v>0</v>
      </c>
      <c r="AC76" s="26" t="n">
        <f aca="false">$Y$22*N76</f>
        <v>0</v>
      </c>
      <c r="AD76" s="26" t="n">
        <f aca="false">$Y$22*O76</f>
        <v>0</v>
      </c>
      <c r="AE76" s="26" t="n">
        <f aca="false">$Y$22*P76</f>
        <v>0</v>
      </c>
      <c r="AF76" s="26" t="n">
        <f aca="false">$Y$22*Q76</f>
        <v>0</v>
      </c>
      <c r="AG76" s="26" t="n">
        <f aca="false">$Y$22*R76</f>
        <v>0</v>
      </c>
      <c r="AH76" s="26" t="n">
        <f aca="false">$Y$22*S76</f>
        <v>0</v>
      </c>
      <c r="AI76" s="26" t="n">
        <f aca="false">$Y$22*T76</f>
        <v>0</v>
      </c>
      <c r="AJ76" s="26" t="n">
        <f aca="false">$Y$22*U76</f>
        <v>0</v>
      </c>
      <c r="AL76" s="26" t="n">
        <f aca="false">(A76-AA76)/1</f>
        <v>0</v>
      </c>
      <c r="AM76" s="26" t="n">
        <f aca="false">(B76-AB76)/2</f>
        <v>0</v>
      </c>
      <c r="AN76" s="26" t="n">
        <f aca="false">(C76-AC76)/3</f>
        <v>0</v>
      </c>
      <c r="AO76" s="26" t="n">
        <f aca="false">(D76-AD76)/4</f>
        <v>0</v>
      </c>
      <c r="AP76" s="26" t="n">
        <f aca="false">(E76-AE76)/5</f>
        <v>0</v>
      </c>
      <c r="AQ76" s="26" t="n">
        <f aca="false">(F76-AF76)/6</f>
        <v>0</v>
      </c>
      <c r="AR76" s="26" t="n">
        <f aca="false">(G76-AG76)/7</f>
        <v>0</v>
      </c>
      <c r="AS76" s="26" t="n">
        <f aca="false">(H76-AH76)/8</f>
        <v>0</v>
      </c>
      <c r="AT76" s="26" t="n">
        <f aca="false">(I76-AI76)/9</f>
        <v>0</v>
      </c>
      <c r="AU76" s="26" t="n">
        <f aca="false">(J76-AJ76)/10</f>
        <v>0</v>
      </c>
      <c r="AW76" s="26" t="n">
        <f aca="false">SUM(AL76:AU76)</f>
        <v>0</v>
      </c>
    </row>
    <row r="77" customFormat="false" ht="12.8" hidden="true" customHeight="false" outlineLevel="0" collapsed="false">
      <c r="A77" s="26" t="n">
        <f aca="false">'Ten Year Plan'!G71/((1+'Current Financials'!$B$18)^(A$21-'Current Financials'!$B$12))</f>
        <v>0</v>
      </c>
      <c r="B77" s="26" t="n">
        <f aca="false">'Ten Year Plan'!H71/((1+'Current Financials'!$B$18)^(B$21-'Current Financials'!$B$12))</f>
        <v>0</v>
      </c>
      <c r="C77" s="26" t="n">
        <f aca="false">'Ten Year Plan'!I71/((1+'Current Financials'!$B$18)^(C$21-'Current Financials'!$B$12))</f>
        <v>0</v>
      </c>
      <c r="D77" s="26" t="n">
        <f aca="false">'Ten Year Plan'!J71/((1+'Current Financials'!$B$18)^(D$21-'Current Financials'!$B$12))</f>
        <v>0</v>
      </c>
      <c r="E77" s="26" t="n">
        <f aca="false">'Ten Year Plan'!K71/((1+'Current Financials'!$B$18)^(E$21-'Current Financials'!$B$12))</f>
        <v>0</v>
      </c>
      <c r="F77" s="26" t="n">
        <f aca="false">'Ten Year Plan'!L71/((1+'Current Financials'!$B$18)^(F$21-'Current Financials'!$B$12))</f>
        <v>0</v>
      </c>
      <c r="G77" s="26" t="n">
        <f aca="false">'Ten Year Plan'!M71/((1+'Current Financials'!$B$18)^(G$21-'Current Financials'!$B$12))</f>
        <v>0</v>
      </c>
      <c r="H77" s="26" t="n">
        <f aca="false">'Ten Year Plan'!N71/((1+'Current Financials'!$B$18)^(H$21-'Current Financials'!$B$12))</f>
        <v>0</v>
      </c>
      <c r="I77" s="26" t="n">
        <f aca="false">'Ten Year Plan'!O71/((1+'Current Financials'!$B$18)^(I$21-'Current Financials'!$B$12))</f>
        <v>0</v>
      </c>
      <c r="J77" s="26" t="n">
        <f aca="false">'Ten Year Plan'!P71/((1+'Current Financials'!$B$18)^(J$21-'Current Financials'!$B$12))</f>
        <v>0</v>
      </c>
      <c r="L77" s="26" t="n">
        <f aca="false">A77*0.9</f>
        <v>0</v>
      </c>
      <c r="M77" s="26" t="n">
        <f aca="false">B77*0.8</f>
        <v>0</v>
      </c>
      <c r="N77" s="26" t="n">
        <f aca="false">C77*0.7</f>
        <v>0</v>
      </c>
      <c r="O77" s="26" t="n">
        <f aca="false">D77*0.6</f>
        <v>0</v>
      </c>
      <c r="P77" s="26" t="n">
        <f aca="false">E77*0.5</f>
        <v>0</v>
      </c>
      <c r="Q77" s="26" t="n">
        <f aca="false">F77*0.4</f>
        <v>0</v>
      </c>
      <c r="R77" s="26" t="n">
        <f aca="false">G77*0.3</f>
        <v>0</v>
      </c>
      <c r="S77" s="26" t="n">
        <f aca="false">H77*0.2</f>
        <v>0</v>
      </c>
      <c r="T77" s="26" t="n">
        <f aca="false">I77*0.1</f>
        <v>0</v>
      </c>
      <c r="U77" s="26" t="n">
        <f aca="false">J77*0</f>
        <v>0</v>
      </c>
      <c r="W77" s="26" t="n">
        <f aca="false">SUM(L77:U77)</f>
        <v>0</v>
      </c>
      <c r="AA77" s="26" t="n">
        <f aca="false">$Y$22*L77</f>
        <v>0</v>
      </c>
      <c r="AB77" s="26" t="n">
        <f aca="false">$Y$22*M77</f>
        <v>0</v>
      </c>
      <c r="AC77" s="26" t="n">
        <f aca="false">$Y$22*N77</f>
        <v>0</v>
      </c>
      <c r="AD77" s="26" t="n">
        <f aca="false">$Y$22*O77</f>
        <v>0</v>
      </c>
      <c r="AE77" s="26" t="n">
        <f aca="false">$Y$22*P77</f>
        <v>0</v>
      </c>
      <c r="AF77" s="26" t="n">
        <f aca="false">$Y$22*Q77</f>
        <v>0</v>
      </c>
      <c r="AG77" s="26" t="n">
        <f aca="false">$Y$22*R77</f>
        <v>0</v>
      </c>
      <c r="AH77" s="26" t="n">
        <f aca="false">$Y$22*S77</f>
        <v>0</v>
      </c>
      <c r="AI77" s="26" t="n">
        <f aca="false">$Y$22*T77</f>
        <v>0</v>
      </c>
      <c r="AJ77" s="26" t="n">
        <f aca="false">$Y$22*U77</f>
        <v>0</v>
      </c>
      <c r="AL77" s="26" t="n">
        <f aca="false">(A77-AA77)/1</f>
        <v>0</v>
      </c>
      <c r="AM77" s="26" t="n">
        <f aca="false">(B77-AB77)/2</f>
        <v>0</v>
      </c>
      <c r="AN77" s="26" t="n">
        <f aca="false">(C77-AC77)/3</f>
        <v>0</v>
      </c>
      <c r="AO77" s="26" t="n">
        <f aca="false">(D77-AD77)/4</f>
        <v>0</v>
      </c>
      <c r="AP77" s="26" t="n">
        <f aca="false">(E77-AE77)/5</f>
        <v>0</v>
      </c>
      <c r="AQ77" s="26" t="n">
        <f aca="false">(F77-AF77)/6</f>
        <v>0</v>
      </c>
      <c r="AR77" s="26" t="n">
        <f aca="false">(G77-AG77)/7</f>
        <v>0</v>
      </c>
      <c r="AS77" s="26" t="n">
        <f aca="false">(H77-AH77)/8</f>
        <v>0</v>
      </c>
      <c r="AT77" s="26" t="n">
        <f aca="false">(I77-AI77)/9</f>
        <v>0</v>
      </c>
      <c r="AU77" s="26" t="n">
        <f aca="false">(J77-AJ77)/10</f>
        <v>0</v>
      </c>
      <c r="AW77" s="26" t="n">
        <f aca="false">SUM(AL77:AU77)</f>
        <v>0</v>
      </c>
    </row>
    <row r="78" customFormat="false" ht="12.8" hidden="true" customHeight="false" outlineLevel="0" collapsed="false">
      <c r="A78" s="26" t="n">
        <f aca="false">'Ten Year Plan'!G72/((1+'Current Financials'!$B$18)^(A$21-'Current Financials'!$B$12))</f>
        <v>0</v>
      </c>
      <c r="B78" s="26" t="n">
        <f aca="false">'Ten Year Plan'!H72/((1+'Current Financials'!$B$18)^(B$21-'Current Financials'!$B$12))</f>
        <v>0</v>
      </c>
      <c r="C78" s="26" t="n">
        <f aca="false">'Ten Year Plan'!I72/((1+'Current Financials'!$B$18)^(C$21-'Current Financials'!$B$12))</f>
        <v>0</v>
      </c>
      <c r="D78" s="26" t="n">
        <f aca="false">'Ten Year Plan'!J72/((1+'Current Financials'!$B$18)^(D$21-'Current Financials'!$B$12))</f>
        <v>0</v>
      </c>
      <c r="E78" s="26" t="n">
        <f aca="false">'Ten Year Plan'!K72/((1+'Current Financials'!$B$18)^(E$21-'Current Financials'!$B$12))</f>
        <v>0</v>
      </c>
      <c r="F78" s="26" t="n">
        <f aca="false">'Ten Year Plan'!L72/((1+'Current Financials'!$B$18)^(F$21-'Current Financials'!$B$12))</f>
        <v>0</v>
      </c>
      <c r="G78" s="26" t="n">
        <f aca="false">'Ten Year Plan'!M72/((1+'Current Financials'!$B$18)^(G$21-'Current Financials'!$B$12))</f>
        <v>0</v>
      </c>
      <c r="H78" s="26" t="n">
        <f aca="false">'Ten Year Plan'!N72/((1+'Current Financials'!$B$18)^(H$21-'Current Financials'!$B$12))</f>
        <v>0</v>
      </c>
      <c r="I78" s="26" t="n">
        <f aca="false">'Ten Year Plan'!O72/((1+'Current Financials'!$B$18)^(I$21-'Current Financials'!$B$12))</f>
        <v>0</v>
      </c>
      <c r="J78" s="26" t="n">
        <f aca="false">'Ten Year Plan'!P72/((1+'Current Financials'!$B$18)^(J$21-'Current Financials'!$B$12))</f>
        <v>0</v>
      </c>
      <c r="L78" s="26" t="n">
        <f aca="false">A78*0.9</f>
        <v>0</v>
      </c>
      <c r="M78" s="26" t="n">
        <f aca="false">B78*0.8</f>
        <v>0</v>
      </c>
      <c r="N78" s="26" t="n">
        <f aca="false">C78*0.7</f>
        <v>0</v>
      </c>
      <c r="O78" s="26" t="n">
        <f aca="false">D78*0.6</f>
        <v>0</v>
      </c>
      <c r="P78" s="26" t="n">
        <f aca="false">E78*0.5</f>
        <v>0</v>
      </c>
      <c r="Q78" s="26" t="n">
        <f aca="false">F78*0.4</f>
        <v>0</v>
      </c>
      <c r="R78" s="26" t="n">
        <f aca="false">G78*0.3</f>
        <v>0</v>
      </c>
      <c r="S78" s="26" t="n">
        <f aca="false">H78*0.2</f>
        <v>0</v>
      </c>
      <c r="T78" s="26" t="n">
        <f aca="false">I78*0.1</f>
        <v>0</v>
      </c>
      <c r="U78" s="26" t="n">
        <f aca="false">J78*0</f>
        <v>0</v>
      </c>
      <c r="W78" s="26" t="n">
        <f aca="false">SUM(L78:U78)</f>
        <v>0</v>
      </c>
      <c r="AA78" s="26" t="n">
        <f aca="false">$Y$22*L78</f>
        <v>0</v>
      </c>
      <c r="AB78" s="26" t="n">
        <f aca="false">$Y$22*M78</f>
        <v>0</v>
      </c>
      <c r="AC78" s="26" t="n">
        <f aca="false">$Y$22*N78</f>
        <v>0</v>
      </c>
      <c r="AD78" s="26" t="n">
        <f aca="false">$Y$22*O78</f>
        <v>0</v>
      </c>
      <c r="AE78" s="26" t="n">
        <f aca="false">$Y$22*P78</f>
        <v>0</v>
      </c>
      <c r="AF78" s="26" t="n">
        <f aca="false">$Y$22*Q78</f>
        <v>0</v>
      </c>
      <c r="AG78" s="26" t="n">
        <f aca="false">$Y$22*R78</f>
        <v>0</v>
      </c>
      <c r="AH78" s="26" t="n">
        <f aca="false">$Y$22*S78</f>
        <v>0</v>
      </c>
      <c r="AI78" s="26" t="n">
        <f aca="false">$Y$22*T78</f>
        <v>0</v>
      </c>
      <c r="AJ78" s="26" t="n">
        <f aca="false">$Y$22*U78</f>
        <v>0</v>
      </c>
      <c r="AL78" s="26" t="n">
        <f aca="false">(A78-AA78)/1</f>
        <v>0</v>
      </c>
      <c r="AM78" s="26" t="n">
        <f aca="false">(B78-AB78)/2</f>
        <v>0</v>
      </c>
      <c r="AN78" s="26" t="n">
        <f aca="false">(C78-AC78)/3</f>
        <v>0</v>
      </c>
      <c r="AO78" s="26" t="n">
        <f aca="false">(D78-AD78)/4</f>
        <v>0</v>
      </c>
      <c r="AP78" s="26" t="n">
        <f aca="false">(E78-AE78)/5</f>
        <v>0</v>
      </c>
      <c r="AQ78" s="26" t="n">
        <f aca="false">(F78-AF78)/6</f>
        <v>0</v>
      </c>
      <c r="AR78" s="26" t="n">
        <f aca="false">(G78-AG78)/7</f>
        <v>0</v>
      </c>
      <c r="AS78" s="26" t="n">
        <f aca="false">(H78-AH78)/8</f>
        <v>0</v>
      </c>
      <c r="AT78" s="26" t="n">
        <f aca="false">(I78-AI78)/9</f>
        <v>0</v>
      </c>
      <c r="AU78" s="26" t="n">
        <f aca="false">(J78-AJ78)/10</f>
        <v>0</v>
      </c>
      <c r="AW78" s="26" t="n">
        <f aca="false">SUM(AL78:AU78)</f>
        <v>0</v>
      </c>
    </row>
    <row r="79" customFormat="false" ht="12.8" hidden="true" customHeight="false" outlineLevel="0" collapsed="false">
      <c r="A79" s="26" t="n">
        <f aca="false">'Ten Year Plan'!G73/((1+'Current Financials'!$B$18)^(A$21-'Current Financials'!$B$12))</f>
        <v>0</v>
      </c>
      <c r="B79" s="26" t="n">
        <f aca="false">'Ten Year Plan'!H73/((1+'Current Financials'!$B$18)^(B$21-'Current Financials'!$B$12))</f>
        <v>0</v>
      </c>
      <c r="C79" s="26" t="n">
        <f aca="false">'Ten Year Plan'!I73/((1+'Current Financials'!$B$18)^(C$21-'Current Financials'!$B$12))</f>
        <v>0</v>
      </c>
      <c r="D79" s="26" t="n">
        <f aca="false">'Ten Year Plan'!J73/((1+'Current Financials'!$B$18)^(D$21-'Current Financials'!$B$12))</f>
        <v>0</v>
      </c>
      <c r="E79" s="26" t="n">
        <f aca="false">'Ten Year Plan'!K73/((1+'Current Financials'!$B$18)^(E$21-'Current Financials'!$B$12))</f>
        <v>0</v>
      </c>
      <c r="F79" s="26" t="n">
        <f aca="false">'Ten Year Plan'!L73/((1+'Current Financials'!$B$18)^(F$21-'Current Financials'!$B$12))</f>
        <v>0</v>
      </c>
      <c r="G79" s="26" t="n">
        <f aca="false">'Ten Year Plan'!M73/((1+'Current Financials'!$B$18)^(G$21-'Current Financials'!$B$12))</f>
        <v>0</v>
      </c>
      <c r="H79" s="26" t="n">
        <f aca="false">'Ten Year Plan'!N73/((1+'Current Financials'!$B$18)^(H$21-'Current Financials'!$B$12))</f>
        <v>0</v>
      </c>
      <c r="I79" s="26" t="n">
        <f aca="false">'Ten Year Plan'!O73/((1+'Current Financials'!$B$18)^(I$21-'Current Financials'!$B$12))</f>
        <v>0</v>
      </c>
      <c r="J79" s="26" t="n">
        <f aca="false">'Ten Year Plan'!P73/((1+'Current Financials'!$B$18)^(J$21-'Current Financials'!$B$12))</f>
        <v>0</v>
      </c>
      <c r="L79" s="26" t="n">
        <f aca="false">A79*0.9</f>
        <v>0</v>
      </c>
      <c r="M79" s="26" t="n">
        <f aca="false">B79*0.8</f>
        <v>0</v>
      </c>
      <c r="N79" s="26" t="n">
        <f aca="false">C79*0.7</f>
        <v>0</v>
      </c>
      <c r="O79" s="26" t="n">
        <f aca="false">D79*0.6</f>
        <v>0</v>
      </c>
      <c r="P79" s="26" t="n">
        <f aca="false">E79*0.5</f>
        <v>0</v>
      </c>
      <c r="Q79" s="26" t="n">
        <f aca="false">F79*0.4</f>
        <v>0</v>
      </c>
      <c r="R79" s="26" t="n">
        <f aca="false">G79*0.3</f>
        <v>0</v>
      </c>
      <c r="S79" s="26" t="n">
        <f aca="false">H79*0.2</f>
        <v>0</v>
      </c>
      <c r="T79" s="26" t="n">
        <f aca="false">I79*0.1</f>
        <v>0</v>
      </c>
      <c r="U79" s="26" t="n">
        <f aca="false">J79*0</f>
        <v>0</v>
      </c>
      <c r="W79" s="26" t="n">
        <f aca="false">SUM(L79:U79)</f>
        <v>0</v>
      </c>
      <c r="AA79" s="26" t="n">
        <f aca="false">$Y$22*L79</f>
        <v>0</v>
      </c>
      <c r="AB79" s="26" t="n">
        <f aca="false">$Y$22*M79</f>
        <v>0</v>
      </c>
      <c r="AC79" s="26" t="n">
        <f aca="false">$Y$22*N79</f>
        <v>0</v>
      </c>
      <c r="AD79" s="26" t="n">
        <f aca="false">$Y$22*O79</f>
        <v>0</v>
      </c>
      <c r="AE79" s="26" t="n">
        <f aca="false">$Y$22*P79</f>
        <v>0</v>
      </c>
      <c r="AF79" s="26" t="n">
        <f aca="false">$Y$22*Q79</f>
        <v>0</v>
      </c>
      <c r="AG79" s="26" t="n">
        <f aca="false">$Y$22*R79</f>
        <v>0</v>
      </c>
      <c r="AH79" s="26" t="n">
        <f aca="false">$Y$22*S79</f>
        <v>0</v>
      </c>
      <c r="AI79" s="26" t="n">
        <f aca="false">$Y$22*T79</f>
        <v>0</v>
      </c>
      <c r="AJ79" s="26" t="n">
        <f aca="false">$Y$22*U79</f>
        <v>0</v>
      </c>
      <c r="AL79" s="26" t="n">
        <f aca="false">(A79-AA79)/1</f>
        <v>0</v>
      </c>
      <c r="AM79" s="26" t="n">
        <f aca="false">(B79-AB79)/2</f>
        <v>0</v>
      </c>
      <c r="AN79" s="26" t="n">
        <f aca="false">(C79-AC79)/3</f>
        <v>0</v>
      </c>
      <c r="AO79" s="26" t="n">
        <f aca="false">(D79-AD79)/4</f>
        <v>0</v>
      </c>
      <c r="AP79" s="26" t="n">
        <f aca="false">(E79-AE79)/5</f>
        <v>0</v>
      </c>
      <c r="AQ79" s="26" t="n">
        <f aca="false">(F79-AF79)/6</f>
        <v>0</v>
      </c>
      <c r="AR79" s="26" t="n">
        <f aca="false">(G79-AG79)/7</f>
        <v>0</v>
      </c>
      <c r="AS79" s="26" t="n">
        <f aca="false">(H79-AH79)/8</f>
        <v>0</v>
      </c>
      <c r="AT79" s="26" t="n">
        <f aca="false">(I79-AI79)/9</f>
        <v>0</v>
      </c>
      <c r="AU79" s="26" t="n">
        <f aca="false">(J79-AJ79)/10</f>
        <v>0</v>
      </c>
      <c r="AW79" s="26" t="n">
        <f aca="false">SUM(AL79:AU79)</f>
        <v>0</v>
      </c>
    </row>
    <row r="80" customFormat="false" ht="12.8" hidden="true" customHeight="false" outlineLevel="0" collapsed="false">
      <c r="A80" s="26" t="n">
        <f aca="false">'Ten Year Plan'!G74/((1+'Current Financials'!$B$18)^(A$21-'Current Financials'!$B$12))</f>
        <v>0</v>
      </c>
      <c r="B80" s="26" t="n">
        <f aca="false">'Ten Year Plan'!H74/((1+'Current Financials'!$B$18)^(B$21-'Current Financials'!$B$12))</f>
        <v>0</v>
      </c>
      <c r="C80" s="26" t="n">
        <f aca="false">'Ten Year Plan'!I74/((1+'Current Financials'!$B$18)^(C$21-'Current Financials'!$B$12))</f>
        <v>0</v>
      </c>
      <c r="D80" s="26" t="n">
        <f aca="false">'Ten Year Plan'!J74/((1+'Current Financials'!$B$18)^(D$21-'Current Financials'!$B$12))</f>
        <v>0</v>
      </c>
      <c r="E80" s="26" t="n">
        <f aca="false">'Ten Year Plan'!K74/((1+'Current Financials'!$B$18)^(E$21-'Current Financials'!$B$12))</f>
        <v>0</v>
      </c>
      <c r="F80" s="26" t="n">
        <f aca="false">'Ten Year Plan'!L74/((1+'Current Financials'!$B$18)^(F$21-'Current Financials'!$B$12))</f>
        <v>0</v>
      </c>
      <c r="G80" s="26" t="n">
        <f aca="false">'Ten Year Plan'!M74/((1+'Current Financials'!$B$18)^(G$21-'Current Financials'!$B$12))</f>
        <v>0</v>
      </c>
      <c r="H80" s="26" t="n">
        <f aca="false">'Ten Year Plan'!N74/((1+'Current Financials'!$B$18)^(H$21-'Current Financials'!$B$12))</f>
        <v>0</v>
      </c>
      <c r="I80" s="26" t="n">
        <f aca="false">'Ten Year Plan'!O74/((1+'Current Financials'!$B$18)^(I$21-'Current Financials'!$B$12))</f>
        <v>0</v>
      </c>
      <c r="J80" s="26" t="n">
        <f aca="false">'Ten Year Plan'!P74/((1+'Current Financials'!$B$18)^(J$21-'Current Financials'!$B$12))</f>
        <v>0</v>
      </c>
      <c r="L80" s="26" t="n">
        <f aca="false">A80*0.9</f>
        <v>0</v>
      </c>
      <c r="M80" s="26" t="n">
        <f aca="false">B80*0.8</f>
        <v>0</v>
      </c>
      <c r="N80" s="26" t="n">
        <f aca="false">C80*0.7</f>
        <v>0</v>
      </c>
      <c r="O80" s="26" t="n">
        <f aca="false">D80*0.6</f>
        <v>0</v>
      </c>
      <c r="P80" s="26" t="n">
        <f aca="false">E80*0.5</f>
        <v>0</v>
      </c>
      <c r="Q80" s="26" t="n">
        <f aca="false">F80*0.4</f>
        <v>0</v>
      </c>
      <c r="R80" s="26" t="n">
        <f aca="false">G80*0.3</f>
        <v>0</v>
      </c>
      <c r="S80" s="26" t="n">
        <f aca="false">H80*0.2</f>
        <v>0</v>
      </c>
      <c r="T80" s="26" t="n">
        <f aca="false">I80*0.1</f>
        <v>0</v>
      </c>
      <c r="U80" s="26" t="n">
        <f aca="false">J80*0</f>
        <v>0</v>
      </c>
      <c r="W80" s="26" t="n">
        <f aca="false">SUM(L80:U80)</f>
        <v>0</v>
      </c>
      <c r="AA80" s="26" t="n">
        <f aca="false">$Y$22*L80</f>
        <v>0</v>
      </c>
      <c r="AB80" s="26" t="n">
        <f aca="false">$Y$22*M80</f>
        <v>0</v>
      </c>
      <c r="AC80" s="26" t="n">
        <f aca="false">$Y$22*N80</f>
        <v>0</v>
      </c>
      <c r="AD80" s="26" t="n">
        <f aca="false">$Y$22*O80</f>
        <v>0</v>
      </c>
      <c r="AE80" s="26" t="n">
        <f aca="false">$Y$22*P80</f>
        <v>0</v>
      </c>
      <c r="AF80" s="26" t="n">
        <f aca="false">$Y$22*Q80</f>
        <v>0</v>
      </c>
      <c r="AG80" s="26" t="n">
        <f aca="false">$Y$22*R80</f>
        <v>0</v>
      </c>
      <c r="AH80" s="26" t="n">
        <f aca="false">$Y$22*S80</f>
        <v>0</v>
      </c>
      <c r="AI80" s="26" t="n">
        <f aca="false">$Y$22*T80</f>
        <v>0</v>
      </c>
      <c r="AJ80" s="26" t="n">
        <f aca="false">$Y$22*U80</f>
        <v>0</v>
      </c>
      <c r="AL80" s="26" t="n">
        <f aca="false">(A80-AA80)/1</f>
        <v>0</v>
      </c>
      <c r="AM80" s="26" t="n">
        <f aca="false">(B80-AB80)/2</f>
        <v>0</v>
      </c>
      <c r="AN80" s="26" t="n">
        <f aca="false">(C80-AC80)/3</f>
        <v>0</v>
      </c>
      <c r="AO80" s="26" t="n">
        <f aca="false">(D80-AD80)/4</f>
        <v>0</v>
      </c>
      <c r="AP80" s="26" t="n">
        <f aca="false">(E80-AE80)/5</f>
        <v>0</v>
      </c>
      <c r="AQ80" s="26" t="n">
        <f aca="false">(F80-AF80)/6</f>
        <v>0</v>
      </c>
      <c r="AR80" s="26" t="n">
        <f aca="false">(G80-AG80)/7</f>
        <v>0</v>
      </c>
      <c r="AS80" s="26" t="n">
        <f aca="false">(H80-AH80)/8</f>
        <v>0</v>
      </c>
      <c r="AT80" s="26" t="n">
        <f aca="false">(I80-AI80)/9</f>
        <v>0</v>
      </c>
      <c r="AU80" s="26" t="n">
        <f aca="false">(J80-AJ80)/10</f>
        <v>0</v>
      </c>
      <c r="AW80" s="26" t="n">
        <f aca="false">SUM(AL80:AU80)</f>
        <v>0</v>
      </c>
    </row>
    <row r="81" customFormat="false" ht="12.8" hidden="true" customHeight="false" outlineLevel="0" collapsed="false">
      <c r="A81" s="26" t="n">
        <f aca="false">'Ten Year Plan'!G75/((1+'Current Financials'!$B$18)^(A$21-'Current Financials'!$B$12))</f>
        <v>0</v>
      </c>
      <c r="B81" s="26" t="n">
        <f aca="false">'Ten Year Plan'!H75/((1+'Current Financials'!$B$18)^(B$21-'Current Financials'!$B$12))</f>
        <v>0</v>
      </c>
      <c r="C81" s="26" t="n">
        <f aca="false">'Ten Year Plan'!I75/((1+'Current Financials'!$B$18)^(C$21-'Current Financials'!$B$12))</f>
        <v>0</v>
      </c>
      <c r="D81" s="26" t="n">
        <f aca="false">'Ten Year Plan'!J75/((1+'Current Financials'!$B$18)^(D$21-'Current Financials'!$B$12))</f>
        <v>0</v>
      </c>
      <c r="E81" s="26" t="n">
        <f aca="false">'Ten Year Plan'!K75/((1+'Current Financials'!$B$18)^(E$21-'Current Financials'!$B$12))</f>
        <v>0</v>
      </c>
      <c r="F81" s="26" t="n">
        <f aca="false">'Ten Year Plan'!L75/((1+'Current Financials'!$B$18)^(F$21-'Current Financials'!$B$12))</f>
        <v>0</v>
      </c>
      <c r="G81" s="26" t="n">
        <f aca="false">'Ten Year Plan'!M75/((1+'Current Financials'!$B$18)^(G$21-'Current Financials'!$B$12))</f>
        <v>0</v>
      </c>
      <c r="H81" s="26" t="n">
        <f aca="false">'Ten Year Plan'!N75/((1+'Current Financials'!$B$18)^(H$21-'Current Financials'!$B$12))</f>
        <v>0</v>
      </c>
      <c r="I81" s="26" t="n">
        <f aca="false">'Ten Year Plan'!O75/((1+'Current Financials'!$B$18)^(I$21-'Current Financials'!$B$12))</f>
        <v>0</v>
      </c>
      <c r="J81" s="26" t="n">
        <f aca="false">'Ten Year Plan'!P75/((1+'Current Financials'!$B$18)^(J$21-'Current Financials'!$B$12))</f>
        <v>0</v>
      </c>
      <c r="L81" s="26" t="n">
        <f aca="false">A81*0.9</f>
        <v>0</v>
      </c>
      <c r="M81" s="26" t="n">
        <f aca="false">B81*0.8</f>
        <v>0</v>
      </c>
      <c r="N81" s="26" t="n">
        <f aca="false">C81*0.7</f>
        <v>0</v>
      </c>
      <c r="O81" s="26" t="n">
        <f aca="false">D81*0.6</f>
        <v>0</v>
      </c>
      <c r="P81" s="26" t="n">
        <f aca="false">E81*0.5</f>
        <v>0</v>
      </c>
      <c r="Q81" s="26" t="n">
        <f aca="false">F81*0.4</f>
        <v>0</v>
      </c>
      <c r="R81" s="26" t="n">
        <f aca="false">G81*0.3</f>
        <v>0</v>
      </c>
      <c r="S81" s="26" t="n">
        <f aca="false">H81*0.2</f>
        <v>0</v>
      </c>
      <c r="T81" s="26" t="n">
        <f aca="false">I81*0.1</f>
        <v>0</v>
      </c>
      <c r="U81" s="26" t="n">
        <f aca="false">J81*0</f>
        <v>0</v>
      </c>
      <c r="W81" s="26" t="n">
        <f aca="false">SUM(L81:U81)</f>
        <v>0</v>
      </c>
      <c r="AA81" s="26" t="n">
        <f aca="false">$Y$22*L81</f>
        <v>0</v>
      </c>
      <c r="AB81" s="26" t="n">
        <f aca="false">$Y$22*M81</f>
        <v>0</v>
      </c>
      <c r="AC81" s="26" t="n">
        <f aca="false">$Y$22*N81</f>
        <v>0</v>
      </c>
      <c r="AD81" s="26" t="n">
        <f aca="false">$Y$22*O81</f>
        <v>0</v>
      </c>
      <c r="AE81" s="26" t="n">
        <f aca="false">$Y$22*P81</f>
        <v>0</v>
      </c>
      <c r="AF81" s="26" t="n">
        <f aca="false">$Y$22*Q81</f>
        <v>0</v>
      </c>
      <c r="AG81" s="26" t="n">
        <f aca="false">$Y$22*R81</f>
        <v>0</v>
      </c>
      <c r="AH81" s="26" t="n">
        <f aca="false">$Y$22*S81</f>
        <v>0</v>
      </c>
      <c r="AI81" s="26" t="n">
        <f aca="false">$Y$22*T81</f>
        <v>0</v>
      </c>
      <c r="AJ81" s="26" t="n">
        <f aca="false">$Y$22*U81</f>
        <v>0</v>
      </c>
      <c r="AL81" s="26" t="n">
        <f aca="false">(A81-AA81)/1</f>
        <v>0</v>
      </c>
      <c r="AM81" s="26" t="n">
        <f aca="false">(B81-AB81)/2</f>
        <v>0</v>
      </c>
      <c r="AN81" s="26" t="n">
        <f aca="false">(C81-AC81)/3</f>
        <v>0</v>
      </c>
      <c r="AO81" s="26" t="n">
        <f aca="false">(D81-AD81)/4</f>
        <v>0</v>
      </c>
      <c r="AP81" s="26" t="n">
        <f aca="false">(E81-AE81)/5</f>
        <v>0</v>
      </c>
      <c r="AQ81" s="26" t="n">
        <f aca="false">(F81-AF81)/6</f>
        <v>0</v>
      </c>
      <c r="AR81" s="26" t="n">
        <f aca="false">(G81-AG81)/7</f>
        <v>0</v>
      </c>
      <c r="AS81" s="26" t="n">
        <f aca="false">(H81-AH81)/8</f>
        <v>0</v>
      </c>
      <c r="AT81" s="26" t="n">
        <f aca="false">(I81-AI81)/9</f>
        <v>0</v>
      </c>
      <c r="AU81" s="26" t="n">
        <f aca="false">(J81-AJ81)/10</f>
        <v>0</v>
      </c>
      <c r="AW81" s="26" t="n">
        <f aca="false">SUM(AL81:AU81)</f>
        <v>0</v>
      </c>
    </row>
    <row r="82" customFormat="false" ht="12.8" hidden="true" customHeight="false" outlineLevel="0" collapsed="false">
      <c r="A82" s="26" t="n">
        <f aca="false">'Ten Year Plan'!G76/((1+'Current Financials'!$B$18)^(A$21-'Current Financials'!$B$12))</f>
        <v>0</v>
      </c>
      <c r="B82" s="26" t="n">
        <f aca="false">'Ten Year Plan'!H76/((1+'Current Financials'!$B$18)^(B$21-'Current Financials'!$B$12))</f>
        <v>0</v>
      </c>
      <c r="C82" s="26" t="n">
        <f aca="false">'Ten Year Plan'!I76/((1+'Current Financials'!$B$18)^(C$21-'Current Financials'!$B$12))</f>
        <v>0</v>
      </c>
      <c r="D82" s="26" t="n">
        <f aca="false">'Ten Year Plan'!J76/((1+'Current Financials'!$B$18)^(D$21-'Current Financials'!$B$12))</f>
        <v>0</v>
      </c>
      <c r="E82" s="26" t="n">
        <f aca="false">'Ten Year Plan'!K76/((1+'Current Financials'!$B$18)^(E$21-'Current Financials'!$B$12))</f>
        <v>0</v>
      </c>
      <c r="F82" s="26" t="n">
        <f aca="false">'Ten Year Plan'!L76/((1+'Current Financials'!$B$18)^(F$21-'Current Financials'!$B$12))</f>
        <v>0</v>
      </c>
      <c r="G82" s="26" t="n">
        <f aca="false">'Ten Year Plan'!M76/((1+'Current Financials'!$B$18)^(G$21-'Current Financials'!$B$12))</f>
        <v>0</v>
      </c>
      <c r="H82" s="26" t="n">
        <f aca="false">'Ten Year Plan'!N76/((1+'Current Financials'!$B$18)^(H$21-'Current Financials'!$B$12))</f>
        <v>0</v>
      </c>
      <c r="I82" s="26" t="n">
        <f aca="false">'Ten Year Plan'!O76/((1+'Current Financials'!$B$18)^(I$21-'Current Financials'!$B$12))</f>
        <v>0</v>
      </c>
      <c r="J82" s="26" t="n">
        <f aca="false">'Ten Year Plan'!P76/((1+'Current Financials'!$B$18)^(J$21-'Current Financials'!$B$12))</f>
        <v>0</v>
      </c>
      <c r="L82" s="26" t="n">
        <f aca="false">A82*0.9</f>
        <v>0</v>
      </c>
      <c r="M82" s="26" t="n">
        <f aca="false">B82*0.8</f>
        <v>0</v>
      </c>
      <c r="N82" s="26" t="n">
        <f aca="false">C82*0.7</f>
        <v>0</v>
      </c>
      <c r="O82" s="26" t="n">
        <f aca="false">D82*0.6</f>
        <v>0</v>
      </c>
      <c r="P82" s="26" t="n">
        <f aca="false">E82*0.5</f>
        <v>0</v>
      </c>
      <c r="Q82" s="26" t="n">
        <f aca="false">F82*0.4</f>
        <v>0</v>
      </c>
      <c r="R82" s="26" t="n">
        <f aca="false">G82*0.3</f>
        <v>0</v>
      </c>
      <c r="S82" s="26" t="n">
        <f aca="false">H82*0.2</f>
        <v>0</v>
      </c>
      <c r="T82" s="26" t="n">
        <f aca="false">I82*0.1</f>
        <v>0</v>
      </c>
      <c r="U82" s="26" t="n">
        <f aca="false">J82*0</f>
        <v>0</v>
      </c>
      <c r="W82" s="26" t="n">
        <f aca="false">SUM(L82:U82)</f>
        <v>0</v>
      </c>
      <c r="AA82" s="26" t="n">
        <f aca="false">$Y$22*L82</f>
        <v>0</v>
      </c>
      <c r="AB82" s="26" t="n">
        <f aca="false">$Y$22*M82</f>
        <v>0</v>
      </c>
      <c r="AC82" s="26" t="n">
        <f aca="false">$Y$22*N82</f>
        <v>0</v>
      </c>
      <c r="AD82" s="26" t="n">
        <f aca="false">$Y$22*O82</f>
        <v>0</v>
      </c>
      <c r="AE82" s="26" t="n">
        <f aca="false">$Y$22*P82</f>
        <v>0</v>
      </c>
      <c r="AF82" s="26" t="n">
        <f aca="false">$Y$22*Q82</f>
        <v>0</v>
      </c>
      <c r="AG82" s="26" t="n">
        <f aca="false">$Y$22*R82</f>
        <v>0</v>
      </c>
      <c r="AH82" s="26" t="n">
        <f aca="false">$Y$22*S82</f>
        <v>0</v>
      </c>
      <c r="AI82" s="26" t="n">
        <f aca="false">$Y$22*T82</f>
        <v>0</v>
      </c>
      <c r="AJ82" s="26" t="n">
        <f aca="false">$Y$22*U82</f>
        <v>0</v>
      </c>
      <c r="AL82" s="26" t="n">
        <f aca="false">(A82-AA82)/1</f>
        <v>0</v>
      </c>
      <c r="AM82" s="26" t="n">
        <f aca="false">(B82-AB82)/2</f>
        <v>0</v>
      </c>
      <c r="AN82" s="26" t="n">
        <f aca="false">(C82-AC82)/3</f>
        <v>0</v>
      </c>
      <c r="AO82" s="26" t="n">
        <f aca="false">(D82-AD82)/4</f>
        <v>0</v>
      </c>
      <c r="AP82" s="26" t="n">
        <f aca="false">(E82-AE82)/5</f>
        <v>0</v>
      </c>
      <c r="AQ82" s="26" t="n">
        <f aca="false">(F82-AF82)/6</f>
        <v>0</v>
      </c>
      <c r="AR82" s="26" t="n">
        <f aca="false">(G82-AG82)/7</f>
        <v>0</v>
      </c>
      <c r="AS82" s="26" t="n">
        <f aca="false">(H82-AH82)/8</f>
        <v>0</v>
      </c>
      <c r="AT82" s="26" t="n">
        <f aca="false">(I82-AI82)/9</f>
        <v>0</v>
      </c>
      <c r="AU82" s="26" t="n">
        <f aca="false">(J82-AJ82)/10</f>
        <v>0</v>
      </c>
      <c r="AW82" s="26" t="n">
        <f aca="false">SUM(AL82:AU82)</f>
        <v>0</v>
      </c>
    </row>
    <row r="83" customFormat="false" ht="12.8" hidden="true" customHeight="false" outlineLevel="0" collapsed="false">
      <c r="A83" s="26" t="n">
        <f aca="false">'Ten Year Plan'!G77/((1+'Current Financials'!$B$18)^(A$21-'Current Financials'!$B$12))</f>
        <v>0</v>
      </c>
      <c r="B83" s="26" t="n">
        <f aca="false">'Ten Year Plan'!H77/((1+'Current Financials'!$B$18)^(B$21-'Current Financials'!$B$12))</f>
        <v>0</v>
      </c>
      <c r="C83" s="26" t="n">
        <f aca="false">'Ten Year Plan'!I77/((1+'Current Financials'!$B$18)^(C$21-'Current Financials'!$B$12))</f>
        <v>0</v>
      </c>
      <c r="D83" s="26" t="n">
        <f aca="false">'Ten Year Plan'!J77/((1+'Current Financials'!$B$18)^(D$21-'Current Financials'!$B$12))</f>
        <v>0</v>
      </c>
      <c r="E83" s="26" t="n">
        <f aca="false">'Ten Year Plan'!K77/((1+'Current Financials'!$B$18)^(E$21-'Current Financials'!$B$12))</f>
        <v>0</v>
      </c>
      <c r="F83" s="26" t="n">
        <f aca="false">'Ten Year Plan'!L77/((1+'Current Financials'!$B$18)^(F$21-'Current Financials'!$B$12))</f>
        <v>0</v>
      </c>
      <c r="G83" s="26" t="n">
        <f aca="false">'Ten Year Plan'!M77/((1+'Current Financials'!$B$18)^(G$21-'Current Financials'!$B$12))</f>
        <v>0</v>
      </c>
      <c r="H83" s="26" t="n">
        <f aca="false">'Ten Year Plan'!N77/((1+'Current Financials'!$B$18)^(H$21-'Current Financials'!$B$12))</f>
        <v>0</v>
      </c>
      <c r="I83" s="26" t="n">
        <f aca="false">'Ten Year Plan'!O77/((1+'Current Financials'!$B$18)^(I$21-'Current Financials'!$B$12))</f>
        <v>0</v>
      </c>
      <c r="J83" s="26" t="n">
        <f aca="false">'Ten Year Plan'!P77/((1+'Current Financials'!$B$18)^(J$21-'Current Financials'!$B$12))</f>
        <v>0</v>
      </c>
      <c r="L83" s="26" t="n">
        <f aca="false">A83*0.9</f>
        <v>0</v>
      </c>
      <c r="M83" s="26" t="n">
        <f aca="false">B83*0.8</f>
        <v>0</v>
      </c>
      <c r="N83" s="26" t="n">
        <f aca="false">C83*0.7</f>
        <v>0</v>
      </c>
      <c r="O83" s="26" t="n">
        <f aca="false">D83*0.6</f>
        <v>0</v>
      </c>
      <c r="P83" s="26" t="n">
        <f aca="false">E83*0.5</f>
        <v>0</v>
      </c>
      <c r="Q83" s="26" t="n">
        <f aca="false">F83*0.4</f>
        <v>0</v>
      </c>
      <c r="R83" s="26" t="n">
        <f aca="false">G83*0.3</f>
        <v>0</v>
      </c>
      <c r="S83" s="26" t="n">
        <f aca="false">H83*0.2</f>
        <v>0</v>
      </c>
      <c r="T83" s="26" t="n">
        <f aca="false">I83*0.1</f>
        <v>0</v>
      </c>
      <c r="U83" s="26" t="n">
        <f aca="false">J83*0</f>
        <v>0</v>
      </c>
      <c r="W83" s="26" t="n">
        <f aca="false">SUM(L83:U83)</f>
        <v>0</v>
      </c>
      <c r="AA83" s="26" t="n">
        <f aca="false">$Y$22*L83</f>
        <v>0</v>
      </c>
      <c r="AB83" s="26" t="n">
        <f aca="false">$Y$22*M83</f>
        <v>0</v>
      </c>
      <c r="AC83" s="26" t="n">
        <f aca="false">$Y$22*N83</f>
        <v>0</v>
      </c>
      <c r="AD83" s="26" t="n">
        <f aca="false">$Y$22*O83</f>
        <v>0</v>
      </c>
      <c r="AE83" s="26" t="n">
        <f aca="false">$Y$22*P83</f>
        <v>0</v>
      </c>
      <c r="AF83" s="26" t="n">
        <f aca="false">$Y$22*Q83</f>
        <v>0</v>
      </c>
      <c r="AG83" s="26" t="n">
        <f aca="false">$Y$22*R83</f>
        <v>0</v>
      </c>
      <c r="AH83" s="26" t="n">
        <f aca="false">$Y$22*S83</f>
        <v>0</v>
      </c>
      <c r="AI83" s="26" t="n">
        <f aca="false">$Y$22*T83</f>
        <v>0</v>
      </c>
      <c r="AJ83" s="26" t="n">
        <f aca="false">$Y$22*U83</f>
        <v>0</v>
      </c>
      <c r="AL83" s="26" t="n">
        <f aca="false">(A83-AA83)/1</f>
        <v>0</v>
      </c>
      <c r="AM83" s="26" t="n">
        <f aca="false">(B83-AB83)/2</f>
        <v>0</v>
      </c>
      <c r="AN83" s="26" t="n">
        <f aca="false">(C83-AC83)/3</f>
        <v>0</v>
      </c>
      <c r="AO83" s="26" t="n">
        <f aca="false">(D83-AD83)/4</f>
        <v>0</v>
      </c>
      <c r="AP83" s="26" t="n">
        <f aca="false">(E83-AE83)/5</f>
        <v>0</v>
      </c>
      <c r="AQ83" s="26" t="n">
        <f aca="false">(F83-AF83)/6</f>
        <v>0</v>
      </c>
      <c r="AR83" s="26" t="n">
        <f aca="false">(G83-AG83)/7</f>
        <v>0</v>
      </c>
      <c r="AS83" s="26" t="n">
        <f aca="false">(H83-AH83)/8</f>
        <v>0</v>
      </c>
      <c r="AT83" s="26" t="n">
        <f aca="false">(I83-AI83)/9</f>
        <v>0</v>
      </c>
      <c r="AU83" s="26" t="n">
        <f aca="false">(J83-AJ83)/10</f>
        <v>0</v>
      </c>
      <c r="AW83" s="26" t="n">
        <f aca="false">SUM(AL83:AU83)</f>
        <v>0</v>
      </c>
    </row>
    <row r="84" customFormat="false" ht="12.8" hidden="true" customHeight="false" outlineLevel="0" collapsed="false">
      <c r="A84" s="26" t="n">
        <f aca="false">'Ten Year Plan'!G78/((1+'Current Financials'!$B$18)^(A$21-'Current Financials'!$B$12))</f>
        <v>0</v>
      </c>
      <c r="B84" s="26" t="n">
        <f aca="false">'Ten Year Plan'!H78/((1+'Current Financials'!$B$18)^(B$21-'Current Financials'!$B$12))</f>
        <v>0</v>
      </c>
      <c r="C84" s="26" t="n">
        <f aca="false">'Ten Year Plan'!I78/((1+'Current Financials'!$B$18)^(C$21-'Current Financials'!$B$12))</f>
        <v>0</v>
      </c>
      <c r="D84" s="26" t="n">
        <f aca="false">'Ten Year Plan'!J78/((1+'Current Financials'!$B$18)^(D$21-'Current Financials'!$B$12))</f>
        <v>0</v>
      </c>
      <c r="E84" s="26" t="n">
        <f aca="false">'Ten Year Plan'!K78/((1+'Current Financials'!$B$18)^(E$21-'Current Financials'!$B$12))</f>
        <v>0</v>
      </c>
      <c r="F84" s="26" t="n">
        <f aca="false">'Ten Year Plan'!L78/((1+'Current Financials'!$B$18)^(F$21-'Current Financials'!$B$12))</f>
        <v>0</v>
      </c>
      <c r="G84" s="26" t="n">
        <f aca="false">'Ten Year Plan'!M78/((1+'Current Financials'!$B$18)^(G$21-'Current Financials'!$B$12))</f>
        <v>0</v>
      </c>
      <c r="H84" s="26" t="n">
        <f aca="false">'Ten Year Plan'!N78/((1+'Current Financials'!$B$18)^(H$21-'Current Financials'!$B$12))</f>
        <v>0</v>
      </c>
      <c r="I84" s="26" t="n">
        <f aca="false">'Ten Year Plan'!O78/((1+'Current Financials'!$B$18)^(I$21-'Current Financials'!$B$12))</f>
        <v>0</v>
      </c>
      <c r="J84" s="26" t="n">
        <f aca="false">'Ten Year Plan'!P78/((1+'Current Financials'!$B$18)^(J$21-'Current Financials'!$B$12))</f>
        <v>0</v>
      </c>
      <c r="L84" s="26" t="n">
        <f aca="false">A84*0.9</f>
        <v>0</v>
      </c>
      <c r="M84" s="26" t="n">
        <f aca="false">B84*0.8</f>
        <v>0</v>
      </c>
      <c r="N84" s="26" t="n">
        <f aca="false">C84*0.7</f>
        <v>0</v>
      </c>
      <c r="O84" s="26" t="n">
        <f aca="false">D84*0.6</f>
        <v>0</v>
      </c>
      <c r="P84" s="26" t="n">
        <f aca="false">E84*0.5</f>
        <v>0</v>
      </c>
      <c r="Q84" s="26" t="n">
        <f aca="false">F84*0.4</f>
        <v>0</v>
      </c>
      <c r="R84" s="26" t="n">
        <f aca="false">G84*0.3</f>
        <v>0</v>
      </c>
      <c r="S84" s="26" t="n">
        <f aca="false">H84*0.2</f>
        <v>0</v>
      </c>
      <c r="T84" s="26" t="n">
        <f aca="false">I84*0.1</f>
        <v>0</v>
      </c>
      <c r="U84" s="26" t="n">
        <f aca="false">J84*0</f>
        <v>0</v>
      </c>
      <c r="W84" s="26" t="n">
        <f aca="false">SUM(L84:U84)</f>
        <v>0</v>
      </c>
      <c r="AA84" s="26" t="n">
        <f aca="false">$Y$22*L84</f>
        <v>0</v>
      </c>
      <c r="AB84" s="26" t="n">
        <f aca="false">$Y$22*M84</f>
        <v>0</v>
      </c>
      <c r="AC84" s="26" t="n">
        <f aca="false">$Y$22*N84</f>
        <v>0</v>
      </c>
      <c r="AD84" s="26" t="n">
        <f aca="false">$Y$22*O84</f>
        <v>0</v>
      </c>
      <c r="AE84" s="26" t="n">
        <f aca="false">$Y$22*P84</f>
        <v>0</v>
      </c>
      <c r="AF84" s="26" t="n">
        <f aca="false">$Y$22*Q84</f>
        <v>0</v>
      </c>
      <c r="AG84" s="26" t="n">
        <f aca="false">$Y$22*R84</f>
        <v>0</v>
      </c>
      <c r="AH84" s="26" t="n">
        <f aca="false">$Y$22*S84</f>
        <v>0</v>
      </c>
      <c r="AI84" s="26" t="n">
        <f aca="false">$Y$22*T84</f>
        <v>0</v>
      </c>
      <c r="AJ84" s="26" t="n">
        <f aca="false">$Y$22*U84</f>
        <v>0</v>
      </c>
      <c r="AL84" s="26" t="n">
        <f aca="false">(A84-AA84)/1</f>
        <v>0</v>
      </c>
      <c r="AM84" s="26" t="n">
        <f aca="false">(B84-AB84)/2</f>
        <v>0</v>
      </c>
      <c r="AN84" s="26" t="n">
        <f aca="false">(C84-AC84)/3</f>
        <v>0</v>
      </c>
      <c r="AO84" s="26" t="n">
        <f aca="false">(D84-AD84)/4</f>
        <v>0</v>
      </c>
      <c r="AP84" s="26" t="n">
        <f aca="false">(E84-AE84)/5</f>
        <v>0</v>
      </c>
      <c r="AQ84" s="26" t="n">
        <f aca="false">(F84-AF84)/6</f>
        <v>0</v>
      </c>
      <c r="AR84" s="26" t="n">
        <f aca="false">(G84-AG84)/7</f>
        <v>0</v>
      </c>
      <c r="AS84" s="26" t="n">
        <f aca="false">(H84-AH84)/8</f>
        <v>0</v>
      </c>
      <c r="AT84" s="26" t="n">
        <f aca="false">(I84-AI84)/9</f>
        <v>0</v>
      </c>
      <c r="AU84" s="26" t="n">
        <f aca="false">(J84-AJ84)/10</f>
        <v>0</v>
      </c>
      <c r="AW84" s="26" t="n">
        <f aca="false">SUM(AL84:AU84)</f>
        <v>0</v>
      </c>
    </row>
    <row r="85" customFormat="false" ht="12.8" hidden="true" customHeight="false" outlineLevel="0" collapsed="false">
      <c r="A85" s="26" t="n">
        <f aca="false">'Ten Year Plan'!G79/((1+'Current Financials'!$B$18)^(A$21-'Current Financials'!$B$12))</f>
        <v>0</v>
      </c>
      <c r="B85" s="26" t="n">
        <f aca="false">'Ten Year Plan'!H79/((1+'Current Financials'!$B$18)^(B$21-'Current Financials'!$B$12))</f>
        <v>0</v>
      </c>
      <c r="C85" s="26" t="n">
        <f aca="false">'Ten Year Plan'!I79/((1+'Current Financials'!$B$18)^(C$21-'Current Financials'!$B$12))</f>
        <v>0</v>
      </c>
      <c r="D85" s="26" t="n">
        <f aca="false">'Ten Year Plan'!J79/((1+'Current Financials'!$B$18)^(D$21-'Current Financials'!$B$12))</f>
        <v>0</v>
      </c>
      <c r="E85" s="26" t="n">
        <f aca="false">'Ten Year Plan'!K79/((1+'Current Financials'!$B$18)^(E$21-'Current Financials'!$B$12))</f>
        <v>0</v>
      </c>
      <c r="F85" s="26" t="n">
        <f aca="false">'Ten Year Plan'!L79/((1+'Current Financials'!$B$18)^(F$21-'Current Financials'!$B$12))</f>
        <v>0</v>
      </c>
      <c r="G85" s="26" t="n">
        <f aca="false">'Ten Year Plan'!M79/((1+'Current Financials'!$B$18)^(G$21-'Current Financials'!$B$12))</f>
        <v>0</v>
      </c>
      <c r="H85" s="26" t="n">
        <f aca="false">'Ten Year Plan'!N79/((1+'Current Financials'!$B$18)^(H$21-'Current Financials'!$B$12))</f>
        <v>0</v>
      </c>
      <c r="I85" s="26" t="n">
        <f aca="false">'Ten Year Plan'!O79/((1+'Current Financials'!$B$18)^(I$21-'Current Financials'!$B$12))</f>
        <v>0</v>
      </c>
      <c r="J85" s="26" t="n">
        <f aca="false">'Ten Year Plan'!P79/((1+'Current Financials'!$B$18)^(J$21-'Current Financials'!$B$12))</f>
        <v>0</v>
      </c>
      <c r="L85" s="26" t="n">
        <f aca="false">A85*0.9</f>
        <v>0</v>
      </c>
      <c r="M85" s="26" t="n">
        <f aca="false">B85*0.8</f>
        <v>0</v>
      </c>
      <c r="N85" s="26" t="n">
        <f aca="false">C85*0.7</f>
        <v>0</v>
      </c>
      <c r="O85" s="26" t="n">
        <f aca="false">D85*0.6</f>
        <v>0</v>
      </c>
      <c r="P85" s="26" t="n">
        <f aca="false">E85*0.5</f>
        <v>0</v>
      </c>
      <c r="Q85" s="26" t="n">
        <f aca="false">F85*0.4</f>
        <v>0</v>
      </c>
      <c r="R85" s="26" t="n">
        <f aca="false">G85*0.3</f>
        <v>0</v>
      </c>
      <c r="S85" s="26" t="n">
        <f aca="false">H85*0.2</f>
        <v>0</v>
      </c>
      <c r="T85" s="26" t="n">
        <f aca="false">I85*0.1</f>
        <v>0</v>
      </c>
      <c r="U85" s="26" t="n">
        <f aca="false">J85*0</f>
        <v>0</v>
      </c>
      <c r="W85" s="26" t="n">
        <f aca="false">SUM(L85:U85)</f>
        <v>0</v>
      </c>
      <c r="AA85" s="26" t="n">
        <f aca="false">$Y$22*L85</f>
        <v>0</v>
      </c>
      <c r="AB85" s="26" t="n">
        <f aca="false">$Y$22*M85</f>
        <v>0</v>
      </c>
      <c r="AC85" s="26" t="n">
        <f aca="false">$Y$22*N85</f>
        <v>0</v>
      </c>
      <c r="AD85" s="26" t="n">
        <f aca="false">$Y$22*O85</f>
        <v>0</v>
      </c>
      <c r="AE85" s="26" t="n">
        <f aca="false">$Y$22*P85</f>
        <v>0</v>
      </c>
      <c r="AF85" s="26" t="n">
        <f aca="false">$Y$22*Q85</f>
        <v>0</v>
      </c>
      <c r="AG85" s="26" t="n">
        <f aca="false">$Y$22*R85</f>
        <v>0</v>
      </c>
      <c r="AH85" s="26" t="n">
        <f aca="false">$Y$22*S85</f>
        <v>0</v>
      </c>
      <c r="AI85" s="26" t="n">
        <f aca="false">$Y$22*T85</f>
        <v>0</v>
      </c>
      <c r="AJ85" s="26" t="n">
        <f aca="false">$Y$22*U85</f>
        <v>0</v>
      </c>
      <c r="AL85" s="26" t="n">
        <f aca="false">(A85-AA85)/1</f>
        <v>0</v>
      </c>
      <c r="AM85" s="26" t="n">
        <f aca="false">(B85-AB85)/2</f>
        <v>0</v>
      </c>
      <c r="AN85" s="26" t="n">
        <f aca="false">(C85-AC85)/3</f>
        <v>0</v>
      </c>
      <c r="AO85" s="26" t="n">
        <f aca="false">(D85-AD85)/4</f>
        <v>0</v>
      </c>
      <c r="AP85" s="26" t="n">
        <f aca="false">(E85-AE85)/5</f>
        <v>0</v>
      </c>
      <c r="AQ85" s="26" t="n">
        <f aca="false">(F85-AF85)/6</f>
        <v>0</v>
      </c>
      <c r="AR85" s="26" t="n">
        <f aca="false">(G85-AG85)/7</f>
        <v>0</v>
      </c>
      <c r="AS85" s="26" t="n">
        <f aca="false">(H85-AH85)/8</f>
        <v>0</v>
      </c>
      <c r="AT85" s="26" t="n">
        <f aca="false">(I85-AI85)/9</f>
        <v>0</v>
      </c>
      <c r="AU85" s="26" t="n">
        <f aca="false">(J85-AJ85)/10</f>
        <v>0</v>
      </c>
      <c r="AW85" s="26" t="n">
        <f aca="false">SUM(AL85:AU85)</f>
        <v>0</v>
      </c>
    </row>
    <row r="86" customFormat="false" ht="12.8" hidden="true" customHeight="false" outlineLevel="0" collapsed="false">
      <c r="A86" s="26" t="n">
        <f aca="false">'Ten Year Plan'!G80/((1+'Current Financials'!$B$18)^(A$21-'Current Financials'!$B$12))</f>
        <v>0</v>
      </c>
      <c r="B86" s="26" t="n">
        <f aca="false">'Ten Year Plan'!H80/((1+'Current Financials'!$B$18)^(B$21-'Current Financials'!$B$12))</f>
        <v>0</v>
      </c>
      <c r="C86" s="26" t="n">
        <f aca="false">'Ten Year Plan'!I80/((1+'Current Financials'!$B$18)^(C$21-'Current Financials'!$B$12))</f>
        <v>0</v>
      </c>
      <c r="D86" s="26" t="n">
        <f aca="false">'Ten Year Plan'!J80/((1+'Current Financials'!$B$18)^(D$21-'Current Financials'!$B$12))</f>
        <v>0</v>
      </c>
      <c r="E86" s="26" t="n">
        <f aca="false">'Ten Year Plan'!K80/((1+'Current Financials'!$B$18)^(E$21-'Current Financials'!$B$12))</f>
        <v>0</v>
      </c>
      <c r="F86" s="26" t="n">
        <f aca="false">'Ten Year Plan'!L80/((1+'Current Financials'!$B$18)^(F$21-'Current Financials'!$B$12))</f>
        <v>0</v>
      </c>
      <c r="G86" s="26" t="n">
        <f aca="false">'Ten Year Plan'!M80/((1+'Current Financials'!$B$18)^(G$21-'Current Financials'!$B$12))</f>
        <v>0</v>
      </c>
      <c r="H86" s="26" t="n">
        <f aca="false">'Ten Year Plan'!N80/((1+'Current Financials'!$B$18)^(H$21-'Current Financials'!$B$12))</f>
        <v>0</v>
      </c>
      <c r="I86" s="26" t="n">
        <f aca="false">'Ten Year Plan'!O80/((1+'Current Financials'!$B$18)^(I$21-'Current Financials'!$B$12))</f>
        <v>0</v>
      </c>
      <c r="J86" s="26" t="n">
        <f aca="false">'Ten Year Plan'!P80/((1+'Current Financials'!$B$18)^(J$21-'Current Financials'!$B$12))</f>
        <v>0</v>
      </c>
      <c r="L86" s="26" t="n">
        <f aca="false">A86*0.9</f>
        <v>0</v>
      </c>
      <c r="M86" s="26" t="n">
        <f aca="false">B86*0.8</f>
        <v>0</v>
      </c>
      <c r="N86" s="26" t="n">
        <f aca="false">C86*0.7</f>
        <v>0</v>
      </c>
      <c r="O86" s="26" t="n">
        <f aca="false">D86*0.6</f>
        <v>0</v>
      </c>
      <c r="P86" s="26" t="n">
        <f aca="false">E86*0.5</f>
        <v>0</v>
      </c>
      <c r="Q86" s="26" t="n">
        <f aca="false">F86*0.4</f>
        <v>0</v>
      </c>
      <c r="R86" s="26" t="n">
        <f aca="false">G86*0.3</f>
        <v>0</v>
      </c>
      <c r="S86" s="26" t="n">
        <f aca="false">H86*0.2</f>
        <v>0</v>
      </c>
      <c r="T86" s="26" t="n">
        <f aca="false">I86*0.1</f>
        <v>0</v>
      </c>
      <c r="U86" s="26" t="n">
        <f aca="false">J86*0</f>
        <v>0</v>
      </c>
      <c r="W86" s="26" t="n">
        <f aca="false">SUM(L86:U86)</f>
        <v>0</v>
      </c>
      <c r="AA86" s="26" t="n">
        <f aca="false">$Y$22*L86</f>
        <v>0</v>
      </c>
      <c r="AB86" s="26" t="n">
        <f aca="false">$Y$22*M86</f>
        <v>0</v>
      </c>
      <c r="AC86" s="26" t="n">
        <f aca="false">$Y$22*N86</f>
        <v>0</v>
      </c>
      <c r="AD86" s="26" t="n">
        <f aca="false">$Y$22*O86</f>
        <v>0</v>
      </c>
      <c r="AE86" s="26" t="n">
        <f aca="false">$Y$22*P86</f>
        <v>0</v>
      </c>
      <c r="AF86" s="26" t="n">
        <f aca="false">$Y$22*Q86</f>
        <v>0</v>
      </c>
      <c r="AG86" s="26" t="n">
        <f aca="false">$Y$22*R86</f>
        <v>0</v>
      </c>
      <c r="AH86" s="26" t="n">
        <f aca="false">$Y$22*S86</f>
        <v>0</v>
      </c>
      <c r="AI86" s="26" t="n">
        <f aca="false">$Y$22*T86</f>
        <v>0</v>
      </c>
      <c r="AJ86" s="26" t="n">
        <f aca="false">$Y$22*U86</f>
        <v>0</v>
      </c>
      <c r="AL86" s="26" t="n">
        <f aca="false">(A86-AA86)/1</f>
        <v>0</v>
      </c>
      <c r="AM86" s="26" t="n">
        <f aca="false">(B86-AB86)/2</f>
        <v>0</v>
      </c>
      <c r="AN86" s="26" t="n">
        <f aca="false">(C86-AC86)/3</f>
        <v>0</v>
      </c>
      <c r="AO86" s="26" t="n">
        <f aca="false">(D86-AD86)/4</f>
        <v>0</v>
      </c>
      <c r="AP86" s="26" t="n">
        <f aca="false">(E86-AE86)/5</f>
        <v>0</v>
      </c>
      <c r="AQ86" s="26" t="n">
        <f aca="false">(F86-AF86)/6</f>
        <v>0</v>
      </c>
      <c r="AR86" s="26" t="n">
        <f aca="false">(G86-AG86)/7</f>
        <v>0</v>
      </c>
      <c r="AS86" s="26" t="n">
        <f aca="false">(H86-AH86)/8</f>
        <v>0</v>
      </c>
      <c r="AT86" s="26" t="n">
        <f aca="false">(I86-AI86)/9</f>
        <v>0</v>
      </c>
      <c r="AU86" s="26" t="n">
        <f aca="false">(J86-AJ86)/10</f>
        <v>0</v>
      </c>
      <c r="AW86" s="26" t="n">
        <f aca="false">SUM(AL86:AU86)</f>
        <v>0</v>
      </c>
    </row>
    <row r="87" customFormat="false" ht="12.8" hidden="true" customHeight="false" outlineLevel="0" collapsed="false">
      <c r="A87" s="26" t="n">
        <f aca="false">'Ten Year Plan'!G81/((1+'Current Financials'!$B$18)^(A$21-'Current Financials'!$B$12))</f>
        <v>0</v>
      </c>
      <c r="B87" s="26" t="n">
        <f aca="false">'Ten Year Plan'!H81/((1+'Current Financials'!$B$18)^(B$21-'Current Financials'!$B$12))</f>
        <v>0</v>
      </c>
      <c r="C87" s="26" t="n">
        <f aca="false">'Ten Year Plan'!I81/((1+'Current Financials'!$B$18)^(C$21-'Current Financials'!$B$12))</f>
        <v>0</v>
      </c>
      <c r="D87" s="26" t="n">
        <f aca="false">'Ten Year Plan'!J81/((1+'Current Financials'!$B$18)^(D$21-'Current Financials'!$B$12))</f>
        <v>0</v>
      </c>
      <c r="E87" s="26" t="n">
        <f aca="false">'Ten Year Plan'!K81/((1+'Current Financials'!$B$18)^(E$21-'Current Financials'!$B$12))</f>
        <v>0</v>
      </c>
      <c r="F87" s="26" t="n">
        <f aca="false">'Ten Year Plan'!L81/((1+'Current Financials'!$B$18)^(F$21-'Current Financials'!$B$12))</f>
        <v>0</v>
      </c>
      <c r="G87" s="26" t="n">
        <f aca="false">'Ten Year Plan'!M81/((1+'Current Financials'!$B$18)^(G$21-'Current Financials'!$B$12))</f>
        <v>0</v>
      </c>
      <c r="H87" s="26" t="n">
        <f aca="false">'Ten Year Plan'!N81/((1+'Current Financials'!$B$18)^(H$21-'Current Financials'!$B$12))</f>
        <v>0</v>
      </c>
      <c r="I87" s="26" t="n">
        <f aca="false">'Ten Year Plan'!O81/((1+'Current Financials'!$B$18)^(I$21-'Current Financials'!$B$12))</f>
        <v>0</v>
      </c>
      <c r="J87" s="26" t="n">
        <f aca="false">'Ten Year Plan'!P81/((1+'Current Financials'!$B$18)^(J$21-'Current Financials'!$B$12))</f>
        <v>0</v>
      </c>
      <c r="L87" s="26" t="n">
        <f aca="false">A87*0.9</f>
        <v>0</v>
      </c>
      <c r="M87" s="26" t="n">
        <f aca="false">B87*0.8</f>
        <v>0</v>
      </c>
      <c r="N87" s="26" t="n">
        <f aca="false">C87*0.7</f>
        <v>0</v>
      </c>
      <c r="O87" s="26" t="n">
        <f aca="false">D87*0.6</f>
        <v>0</v>
      </c>
      <c r="P87" s="26" t="n">
        <f aca="false">E87*0.5</f>
        <v>0</v>
      </c>
      <c r="Q87" s="26" t="n">
        <f aca="false">F87*0.4</f>
        <v>0</v>
      </c>
      <c r="R87" s="26" t="n">
        <f aca="false">G87*0.3</f>
        <v>0</v>
      </c>
      <c r="S87" s="26" t="n">
        <f aca="false">H87*0.2</f>
        <v>0</v>
      </c>
      <c r="T87" s="26" t="n">
        <f aca="false">I87*0.1</f>
        <v>0</v>
      </c>
      <c r="U87" s="26" t="n">
        <f aca="false">J87*0</f>
        <v>0</v>
      </c>
      <c r="W87" s="26" t="n">
        <f aca="false">SUM(L87:U87)</f>
        <v>0</v>
      </c>
      <c r="AA87" s="26" t="n">
        <f aca="false">$Y$22*L87</f>
        <v>0</v>
      </c>
      <c r="AB87" s="26" t="n">
        <f aca="false">$Y$22*M87</f>
        <v>0</v>
      </c>
      <c r="AC87" s="26" t="n">
        <f aca="false">$Y$22*N87</f>
        <v>0</v>
      </c>
      <c r="AD87" s="26" t="n">
        <f aca="false">$Y$22*O87</f>
        <v>0</v>
      </c>
      <c r="AE87" s="26" t="n">
        <f aca="false">$Y$22*P87</f>
        <v>0</v>
      </c>
      <c r="AF87" s="26" t="n">
        <f aca="false">$Y$22*Q87</f>
        <v>0</v>
      </c>
      <c r="AG87" s="26" t="n">
        <f aca="false">$Y$22*R87</f>
        <v>0</v>
      </c>
      <c r="AH87" s="26" t="n">
        <f aca="false">$Y$22*S87</f>
        <v>0</v>
      </c>
      <c r="AI87" s="26" t="n">
        <f aca="false">$Y$22*T87</f>
        <v>0</v>
      </c>
      <c r="AJ87" s="26" t="n">
        <f aca="false">$Y$22*U87</f>
        <v>0</v>
      </c>
      <c r="AL87" s="26" t="n">
        <f aca="false">(A87-AA87)/1</f>
        <v>0</v>
      </c>
      <c r="AM87" s="26" t="n">
        <f aca="false">(B87-AB87)/2</f>
        <v>0</v>
      </c>
      <c r="AN87" s="26" t="n">
        <f aca="false">(C87-AC87)/3</f>
        <v>0</v>
      </c>
      <c r="AO87" s="26" t="n">
        <f aca="false">(D87-AD87)/4</f>
        <v>0</v>
      </c>
      <c r="AP87" s="26" t="n">
        <f aca="false">(E87-AE87)/5</f>
        <v>0</v>
      </c>
      <c r="AQ87" s="26" t="n">
        <f aca="false">(F87-AF87)/6</f>
        <v>0</v>
      </c>
      <c r="AR87" s="26" t="n">
        <f aca="false">(G87-AG87)/7</f>
        <v>0</v>
      </c>
      <c r="AS87" s="26" t="n">
        <f aca="false">(H87-AH87)/8</f>
        <v>0</v>
      </c>
      <c r="AT87" s="26" t="n">
        <f aca="false">(I87-AI87)/9</f>
        <v>0</v>
      </c>
      <c r="AU87" s="26" t="n">
        <f aca="false">(J87-AJ87)/10</f>
        <v>0</v>
      </c>
      <c r="AW87" s="26" t="n">
        <f aca="false">SUM(AL87:AU87)</f>
        <v>0</v>
      </c>
    </row>
    <row r="88" customFormat="false" ht="12.8" hidden="true" customHeight="false" outlineLevel="0" collapsed="false">
      <c r="A88" s="26" t="n">
        <f aca="false">'Ten Year Plan'!G82/((1+'Current Financials'!$B$18)^(A$21-'Current Financials'!$B$12))</f>
        <v>0</v>
      </c>
      <c r="B88" s="26" t="n">
        <f aca="false">'Ten Year Plan'!H82/((1+'Current Financials'!$B$18)^(B$21-'Current Financials'!$B$12))</f>
        <v>0</v>
      </c>
      <c r="C88" s="26" t="n">
        <f aca="false">'Ten Year Plan'!I82/((1+'Current Financials'!$B$18)^(C$21-'Current Financials'!$B$12))</f>
        <v>0</v>
      </c>
      <c r="D88" s="26" t="n">
        <f aca="false">'Ten Year Plan'!J82/((1+'Current Financials'!$B$18)^(D$21-'Current Financials'!$B$12))</f>
        <v>0</v>
      </c>
      <c r="E88" s="26" t="n">
        <f aca="false">'Ten Year Plan'!K82/((1+'Current Financials'!$B$18)^(E$21-'Current Financials'!$B$12))</f>
        <v>0</v>
      </c>
      <c r="F88" s="26" t="n">
        <f aca="false">'Ten Year Plan'!L82/((1+'Current Financials'!$B$18)^(F$21-'Current Financials'!$B$12))</f>
        <v>0</v>
      </c>
      <c r="G88" s="26" t="n">
        <f aca="false">'Ten Year Plan'!M82/((1+'Current Financials'!$B$18)^(G$21-'Current Financials'!$B$12))</f>
        <v>0</v>
      </c>
      <c r="H88" s="26" t="n">
        <f aca="false">'Ten Year Plan'!N82/((1+'Current Financials'!$B$18)^(H$21-'Current Financials'!$B$12))</f>
        <v>0</v>
      </c>
      <c r="I88" s="26" t="n">
        <f aca="false">'Ten Year Plan'!O82/((1+'Current Financials'!$B$18)^(I$21-'Current Financials'!$B$12))</f>
        <v>0</v>
      </c>
      <c r="J88" s="26" t="n">
        <f aca="false">'Ten Year Plan'!P82/((1+'Current Financials'!$B$18)^(J$21-'Current Financials'!$B$12))</f>
        <v>0</v>
      </c>
      <c r="L88" s="26" t="n">
        <f aca="false">A88*0.9</f>
        <v>0</v>
      </c>
      <c r="M88" s="26" t="n">
        <f aca="false">B88*0.8</f>
        <v>0</v>
      </c>
      <c r="N88" s="26" t="n">
        <f aca="false">C88*0.7</f>
        <v>0</v>
      </c>
      <c r="O88" s="26" t="n">
        <f aca="false">D88*0.6</f>
        <v>0</v>
      </c>
      <c r="P88" s="26" t="n">
        <f aca="false">E88*0.5</f>
        <v>0</v>
      </c>
      <c r="Q88" s="26" t="n">
        <f aca="false">F88*0.4</f>
        <v>0</v>
      </c>
      <c r="R88" s="26" t="n">
        <f aca="false">G88*0.3</f>
        <v>0</v>
      </c>
      <c r="S88" s="26" t="n">
        <f aca="false">H88*0.2</f>
        <v>0</v>
      </c>
      <c r="T88" s="26" t="n">
        <f aca="false">I88*0.1</f>
        <v>0</v>
      </c>
      <c r="U88" s="26" t="n">
        <f aca="false">J88*0</f>
        <v>0</v>
      </c>
      <c r="W88" s="26" t="n">
        <f aca="false">SUM(L88:U88)</f>
        <v>0</v>
      </c>
      <c r="AA88" s="26" t="n">
        <f aca="false">$Y$22*L88</f>
        <v>0</v>
      </c>
      <c r="AB88" s="26" t="n">
        <f aca="false">$Y$22*M88</f>
        <v>0</v>
      </c>
      <c r="AC88" s="26" t="n">
        <f aca="false">$Y$22*N88</f>
        <v>0</v>
      </c>
      <c r="AD88" s="26" t="n">
        <f aca="false">$Y$22*O88</f>
        <v>0</v>
      </c>
      <c r="AE88" s="26" t="n">
        <f aca="false">$Y$22*P88</f>
        <v>0</v>
      </c>
      <c r="AF88" s="26" t="n">
        <f aca="false">$Y$22*Q88</f>
        <v>0</v>
      </c>
      <c r="AG88" s="26" t="n">
        <f aca="false">$Y$22*R88</f>
        <v>0</v>
      </c>
      <c r="AH88" s="26" t="n">
        <f aca="false">$Y$22*S88</f>
        <v>0</v>
      </c>
      <c r="AI88" s="26" t="n">
        <f aca="false">$Y$22*T88</f>
        <v>0</v>
      </c>
      <c r="AJ88" s="26" t="n">
        <f aca="false">$Y$22*U88</f>
        <v>0</v>
      </c>
      <c r="AL88" s="26" t="n">
        <f aca="false">(A88-AA88)/1</f>
        <v>0</v>
      </c>
      <c r="AM88" s="26" t="n">
        <f aca="false">(B88-AB88)/2</f>
        <v>0</v>
      </c>
      <c r="AN88" s="26" t="n">
        <f aca="false">(C88-AC88)/3</f>
        <v>0</v>
      </c>
      <c r="AO88" s="26" t="n">
        <f aca="false">(D88-AD88)/4</f>
        <v>0</v>
      </c>
      <c r="AP88" s="26" t="n">
        <f aca="false">(E88-AE88)/5</f>
        <v>0</v>
      </c>
      <c r="AQ88" s="26" t="n">
        <f aca="false">(F88-AF88)/6</f>
        <v>0</v>
      </c>
      <c r="AR88" s="26" t="n">
        <f aca="false">(G88-AG88)/7</f>
        <v>0</v>
      </c>
      <c r="AS88" s="26" t="n">
        <f aca="false">(H88-AH88)/8</f>
        <v>0</v>
      </c>
      <c r="AT88" s="26" t="n">
        <f aca="false">(I88-AI88)/9</f>
        <v>0</v>
      </c>
      <c r="AU88" s="26" t="n">
        <f aca="false">(J88-AJ88)/10</f>
        <v>0</v>
      </c>
      <c r="AW88" s="26" t="n">
        <f aca="false">SUM(AL88:AU88)</f>
        <v>0</v>
      </c>
    </row>
    <row r="89" customFormat="false" ht="12.8" hidden="true" customHeight="false" outlineLevel="0" collapsed="false">
      <c r="A89" s="26" t="n">
        <f aca="false">'Ten Year Plan'!G83/((1+'Current Financials'!$B$18)^(A$21-'Current Financials'!$B$12))</f>
        <v>21000</v>
      </c>
      <c r="B89" s="26" t="n">
        <f aca="false">'Ten Year Plan'!H83/((1+'Current Financials'!$B$18)^(B$21-'Current Financials'!$B$12))</f>
        <v>0</v>
      </c>
      <c r="C89" s="26" t="n">
        <f aca="false">'Ten Year Plan'!I83/((1+'Current Financials'!$B$18)^(C$21-'Current Financials'!$B$12))</f>
        <v>0</v>
      </c>
      <c r="D89" s="26" t="n">
        <f aca="false">'Ten Year Plan'!J83/((1+'Current Financials'!$B$18)^(D$21-'Current Financials'!$B$12))</f>
        <v>0</v>
      </c>
      <c r="E89" s="26" t="n">
        <f aca="false">'Ten Year Plan'!K83/((1+'Current Financials'!$B$18)^(E$21-'Current Financials'!$B$12))</f>
        <v>0</v>
      </c>
      <c r="F89" s="26" t="n">
        <f aca="false">'Ten Year Plan'!L83/((1+'Current Financials'!$B$18)^(F$21-'Current Financials'!$B$12))</f>
        <v>0</v>
      </c>
      <c r="G89" s="26" t="n">
        <f aca="false">'Ten Year Plan'!M83/((1+'Current Financials'!$B$18)^(G$21-'Current Financials'!$B$12))</f>
        <v>0</v>
      </c>
      <c r="H89" s="26" t="n">
        <f aca="false">'Ten Year Plan'!N83/((1+'Current Financials'!$B$18)^(H$21-'Current Financials'!$B$12))</f>
        <v>0</v>
      </c>
      <c r="I89" s="26" t="n">
        <f aca="false">'Ten Year Plan'!O83/((1+'Current Financials'!$B$18)^(I$21-'Current Financials'!$B$12))</f>
        <v>0</v>
      </c>
      <c r="J89" s="26" t="n">
        <f aca="false">'Ten Year Plan'!P83/((1+'Current Financials'!$B$18)^(J$21-'Current Financials'!$B$12))</f>
        <v>0</v>
      </c>
      <c r="L89" s="26" t="n">
        <f aca="false">A89*0.9</f>
        <v>18900</v>
      </c>
      <c r="M89" s="26" t="n">
        <f aca="false">B89*0.8</f>
        <v>0</v>
      </c>
      <c r="N89" s="26" t="n">
        <f aca="false">C89*0.7</f>
        <v>0</v>
      </c>
      <c r="O89" s="26" t="n">
        <f aca="false">D89*0.6</f>
        <v>0</v>
      </c>
      <c r="P89" s="26" t="n">
        <f aca="false">E89*0.5</f>
        <v>0</v>
      </c>
      <c r="Q89" s="26" t="n">
        <f aca="false">F89*0.4</f>
        <v>0</v>
      </c>
      <c r="R89" s="26" t="n">
        <f aca="false">G89*0.3</f>
        <v>0</v>
      </c>
      <c r="S89" s="26" t="n">
        <f aca="false">H89*0.2</f>
        <v>0</v>
      </c>
      <c r="T89" s="26" t="n">
        <f aca="false">I89*0.1</f>
        <v>0</v>
      </c>
      <c r="U89" s="26" t="n">
        <f aca="false">J89*0</f>
        <v>0</v>
      </c>
      <c r="W89" s="26" t="n">
        <f aca="false">SUM(L89:U89)</f>
        <v>18900</v>
      </c>
      <c r="AA89" s="26" t="n">
        <f aca="false">$Y$22*L89</f>
        <v>7249.71668497325</v>
      </c>
      <c r="AB89" s="26" t="n">
        <f aca="false">$Y$22*M89</f>
        <v>0</v>
      </c>
      <c r="AC89" s="26" t="n">
        <f aca="false">$Y$22*N89</f>
        <v>0</v>
      </c>
      <c r="AD89" s="26" t="n">
        <f aca="false">$Y$22*O89</f>
        <v>0</v>
      </c>
      <c r="AE89" s="26" t="n">
        <f aca="false">$Y$22*P89</f>
        <v>0</v>
      </c>
      <c r="AF89" s="26" t="n">
        <f aca="false">$Y$22*Q89</f>
        <v>0</v>
      </c>
      <c r="AG89" s="26" t="n">
        <f aca="false">$Y$22*R89</f>
        <v>0</v>
      </c>
      <c r="AH89" s="26" t="n">
        <f aca="false">$Y$22*S89</f>
        <v>0</v>
      </c>
      <c r="AI89" s="26" t="n">
        <f aca="false">$Y$22*T89</f>
        <v>0</v>
      </c>
      <c r="AJ89" s="26" t="n">
        <f aca="false">$Y$22*U89</f>
        <v>0</v>
      </c>
      <c r="AL89" s="26" t="n">
        <f aca="false">(A89-AA89)/1</f>
        <v>13750.2833150268</v>
      </c>
      <c r="AM89" s="26" t="n">
        <f aca="false">(B89-AB89)/2</f>
        <v>0</v>
      </c>
      <c r="AN89" s="26" t="n">
        <f aca="false">(C89-AC89)/3</f>
        <v>0</v>
      </c>
      <c r="AO89" s="26" t="n">
        <f aca="false">(D89-AD89)/4</f>
        <v>0</v>
      </c>
      <c r="AP89" s="26" t="n">
        <f aca="false">(E89-AE89)/5</f>
        <v>0</v>
      </c>
      <c r="AQ89" s="26" t="n">
        <f aca="false">(F89-AF89)/6</f>
        <v>0</v>
      </c>
      <c r="AR89" s="26" t="n">
        <f aca="false">(G89-AG89)/7</f>
        <v>0</v>
      </c>
      <c r="AS89" s="26" t="n">
        <f aca="false">(H89-AH89)/8</f>
        <v>0</v>
      </c>
      <c r="AT89" s="26" t="n">
        <f aca="false">(I89-AI89)/9</f>
        <v>0</v>
      </c>
      <c r="AU89" s="26" t="n">
        <f aca="false">(J89-AJ89)/10</f>
        <v>0</v>
      </c>
      <c r="AW89" s="26" t="n">
        <f aca="false">SUM(AL89:AU89)</f>
        <v>13750.2833150268</v>
      </c>
    </row>
    <row r="90" customFormat="false" ht="12.8" hidden="true" customHeight="false" outlineLevel="0" collapsed="false">
      <c r="A90" s="26" t="n">
        <f aca="false">'Ten Year Plan'!G84/((1+'Current Financials'!$B$18)^(A$21-'Current Financials'!$B$12))</f>
        <v>30000</v>
      </c>
      <c r="B90" s="26" t="n">
        <f aca="false">'Ten Year Plan'!H84/((1+'Current Financials'!$B$18)^(B$21-'Current Financials'!$B$12))</f>
        <v>0</v>
      </c>
      <c r="C90" s="26" t="n">
        <f aca="false">'Ten Year Plan'!I84/((1+'Current Financials'!$B$18)^(C$21-'Current Financials'!$B$12))</f>
        <v>0</v>
      </c>
      <c r="D90" s="26" t="n">
        <f aca="false">'Ten Year Plan'!J84/((1+'Current Financials'!$B$18)^(D$21-'Current Financials'!$B$12))</f>
        <v>0</v>
      </c>
      <c r="E90" s="26" t="n">
        <f aca="false">'Ten Year Plan'!K84/((1+'Current Financials'!$B$18)^(E$21-'Current Financials'!$B$12))</f>
        <v>0</v>
      </c>
      <c r="F90" s="26" t="n">
        <f aca="false">'Ten Year Plan'!L84/((1+'Current Financials'!$B$18)^(F$21-'Current Financials'!$B$12))</f>
        <v>0</v>
      </c>
      <c r="G90" s="26" t="n">
        <f aca="false">'Ten Year Plan'!M84/((1+'Current Financials'!$B$18)^(G$21-'Current Financials'!$B$12))</f>
        <v>0</v>
      </c>
      <c r="H90" s="26" t="n">
        <f aca="false">'Ten Year Plan'!N84/((1+'Current Financials'!$B$18)^(H$21-'Current Financials'!$B$12))</f>
        <v>0</v>
      </c>
      <c r="I90" s="26" t="n">
        <f aca="false">'Ten Year Plan'!O84/((1+'Current Financials'!$B$18)^(I$21-'Current Financials'!$B$12))</f>
        <v>0</v>
      </c>
      <c r="J90" s="26" t="n">
        <f aca="false">'Ten Year Plan'!P84/((1+'Current Financials'!$B$18)^(J$21-'Current Financials'!$B$12))</f>
        <v>0</v>
      </c>
      <c r="L90" s="26" t="n">
        <f aca="false">A90*0.9</f>
        <v>27000</v>
      </c>
      <c r="M90" s="26" t="n">
        <f aca="false">B90*0.8</f>
        <v>0</v>
      </c>
      <c r="N90" s="26" t="n">
        <f aca="false">C90*0.7</f>
        <v>0</v>
      </c>
      <c r="O90" s="26" t="n">
        <f aca="false">D90*0.6</f>
        <v>0</v>
      </c>
      <c r="P90" s="26" t="n">
        <f aca="false">E90*0.5</f>
        <v>0</v>
      </c>
      <c r="Q90" s="26" t="n">
        <f aca="false">F90*0.4</f>
        <v>0</v>
      </c>
      <c r="R90" s="26" t="n">
        <f aca="false">G90*0.3</f>
        <v>0</v>
      </c>
      <c r="S90" s="26" t="n">
        <f aca="false">H90*0.2</f>
        <v>0</v>
      </c>
      <c r="T90" s="26" t="n">
        <f aca="false">I90*0.1</f>
        <v>0</v>
      </c>
      <c r="U90" s="26" t="n">
        <f aca="false">J90*0</f>
        <v>0</v>
      </c>
      <c r="W90" s="26" t="n">
        <f aca="false">SUM(L90:U90)</f>
        <v>27000</v>
      </c>
      <c r="AA90" s="26" t="n">
        <f aca="false">$Y$22*L90</f>
        <v>10356.7381213904</v>
      </c>
      <c r="AB90" s="26" t="n">
        <f aca="false">$Y$22*M90</f>
        <v>0</v>
      </c>
      <c r="AC90" s="26" t="n">
        <f aca="false">$Y$22*N90</f>
        <v>0</v>
      </c>
      <c r="AD90" s="26" t="n">
        <f aca="false">$Y$22*O90</f>
        <v>0</v>
      </c>
      <c r="AE90" s="26" t="n">
        <f aca="false">$Y$22*P90</f>
        <v>0</v>
      </c>
      <c r="AF90" s="26" t="n">
        <f aca="false">$Y$22*Q90</f>
        <v>0</v>
      </c>
      <c r="AG90" s="26" t="n">
        <f aca="false">$Y$22*R90</f>
        <v>0</v>
      </c>
      <c r="AH90" s="26" t="n">
        <f aca="false">$Y$22*S90</f>
        <v>0</v>
      </c>
      <c r="AI90" s="26" t="n">
        <f aca="false">$Y$22*T90</f>
        <v>0</v>
      </c>
      <c r="AJ90" s="26" t="n">
        <f aca="false">$Y$22*U90</f>
        <v>0</v>
      </c>
      <c r="AL90" s="26" t="n">
        <f aca="false">(A90-AA90)/1</f>
        <v>19643.2618786096</v>
      </c>
      <c r="AM90" s="26" t="n">
        <f aca="false">(B90-AB90)/2</f>
        <v>0</v>
      </c>
      <c r="AN90" s="26" t="n">
        <f aca="false">(C90-AC90)/3</f>
        <v>0</v>
      </c>
      <c r="AO90" s="26" t="n">
        <f aca="false">(D90-AD90)/4</f>
        <v>0</v>
      </c>
      <c r="AP90" s="26" t="n">
        <f aca="false">(E90-AE90)/5</f>
        <v>0</v>
      </c>
      <c r="AQ90" s="26" t="n">
        <f aca="false">(F90-AF90)/6</f>
        <v>0</v>
      </c>
      <c r="AR90" s="26" t="n">
        <f aca="false">(G90-AG90)/7</f>
        <v>0</v>
      </c>
      <c r="AS90" s="26" t="n">
        <f aca="false">(H90-AH90)/8</f>
        <v>0</v>
      </c>
      <c r="AT90" s="26" t="n">
        <f aca="false">(I90-AI90)/9</f>
        <v>0</v>
      </c>
      <c r="AU90" s="26" t="n">
        <f aca="false">(J90-AJ90)/10</f>
        <v>0</v>
      </c>
      <c r="AW90" s="26" t="n">
        <f aca="false">SUM(AL90:AU90)</f>
        <v>19643.2618786096</v>
      </c>
    </row>
    <row r="91" customFormat="false" ht="12.8" hidden="true" customHeight="false" outlineLevel="0" collapsed="false">
      <c r="A91" s="26" t="n">
        <f aca="false">'Ten Year Plan'!G85/((1+'Current Financials'!$B$18)^(A$21-'Current Financials'!$B$12))</f>
        <v>0</v>
      </c>
      <c r="B91" s="26" t="n">
        <f aca="false">'Ten Year Plan'!H85/((1+'Current Financials'!$B$18)^(B$21-'Current Financials'!$B$12))</f>
        <v>0</v>
      </c>
      <c r="C91" s="26" t="n">
        <f aca="false">'Ten Year Plan'!I85/((1+'Current Financials'!$B$18)^(C$21-'Current Financials'!$B$12))</f>
        <v>7500</v>
      </c>
      <c r="D91" s="26" t="n">
        <f aca="false">'Ten Year Plan'!J85/((1+'Current Financials'!$B$18)^(D$21-'Current Financials'!$B$12))</f>
        <v>0</v>
      </c>
      <c r="E91" s="26" t="n">
        <f aca="false">'Ten Year Plan'!K85/((1+'Current Financials'!$B$18)^(E$21-'Current Financials'!$B$12))</f>
        <v>0</v>
      </c>
      <c r="F91" s="26" t="n">
        <f aca="false">'Ten Year Plan'!L85/((1+'Current Financials'!$B$18)^(F$21-'Current Financials'!$B$12))</f>
        <v>0</v>
      </c>
      <c r="G91" s="26" t="n">
        <f aca="false">'Ten Year Plan'!M85/((1+'Current Financials'!$B$18)^(G$21-'Current Financials'!$B$12))</f>
        <v>0</v>
      </c>
      <c r="H91" s="26" t="n">
        <f aca="false">'Ten Year Plan'!N85/((1+'Current Financials'!$B$18)^(H$21-'Current Financials'!$B$12))</f>
        <v>0</v>
      </c>
      <c r="I91" s="26" t="n">
        <f aca="false">'Ten Year Plan'!O85/((1+'Current Financials'!$B$18)^(I$21-'Current Financials'!$B$12))</f>
        <v>0</v>
      </c>
      <c r="J91" s="26" t="n">
        <f aca="false">'Ten Year Plan'!P85/((1+'Current Financials'!$B$18)^(J$21-'Current Financials'!$B$12))</f>
        <v>7500</v>
      </c>
      <c r="L91" s="26" t="n">
        <f aca="false">A91*0.9</f>
        <v>0</v>
      </c>
      <c r="M91" s="26" t="n">
        <f aca="false">B91*0.8</f>
        <v>0</v>
      </c>
      <c r="N91" s="26" t="n">
        <f aca="false">C91*0.7</f>
        <v>5250</v>
      </c>
      <c r="O91" s="26" t="n">
        <f aca="false">D91*0.6</f>
        <v>0</v>
      </c>
      <c r="P91" s="26" t="n">
        <f aca="false">E91*0.5</f>
        <v>0</v>
      </c>
      <c r="Q91" s="26" t="n">
        <f aca="false">F91*0.4</f>
        <v>0</v>
      </c>
      <c r="R91" s="26" t="n">
        <f aca="false">G91*0.3</f>
        <v>0</v>
      </c>
      <c r="S91" s="26" t="n">
        <f aca="false">H91*0.2</f>
        <v>0</v>
      </c>
      <c r="T91" s="26" t="n">
        <f aca="false">I91*0.1</f>
        <v>0</v>
      </c>
      <c r="U91" s="26" t="n">
        <f aca="false">J91*0</f>
        <v>0</v>
      </c>
      <c r="W91" s="26" t="n">
        <f aca="false">SUM(L91:U91)</f>
        <v>5250</v>
      </c>
      <c r="AA91" s="26" t="n">
        <f aca="false">$Y$22*L91</f>
        <v>0</v>
      </c>
      <c r="AB91" s="26" t="n">
        <f aca="false">$Y$22*M91</f>
        <v>0</v>
      </c>
      <c r="AC91" s="26" t="n">
        <f aca="false">$Y$22*N91</f>
        <v>2013.81019027035</v>
      </c>
      <c r="AD91" s="26" t="n">
        <f aca="false">$Y$22*O91</f>
        <v>0</v>
      </c>
      <c r="AE91" s="26" t="n">
        <f aca="false">$Y$22*P91</f>
        <v>0</v>
      </c>
      <c r="AF91" s="26" t="n">
        <f aca="false">$Y$22*Q91</f>
        <v>0</v>
      </c>
      <c r="AG91" s="26" t="n">
        <f aca="false">$Y$22*R91</f>
        <v>0</v>
      </c>
      <c r="AH91" s="26" t="n">
        <f aca="false">$Y$22*S91</f>
        <v>0</v>
      </c>
      <c r="AI91" s="26" t="n">
        <f aca="false">$Y$22*T91</f>
        <v>0</v>
      </c>
      <c r="AJ91" s="26" t="n">
        <f aca="false">$Y$22*U91</f>
        <v>0</v>
      </c>
      <c r="AL91" s="26" t="n">
        <f aca="false">(A91-AA91)/1</f>
        <v>0</v>
      </c>
      <c r="AM91" s="26" t="n">
        <f aca="false">(B91-AB91)/2</f>
        <v>0</v>
      </c>
      <c r="AN91" s="26" t="n">
        <f aca="false">(C91-AC91)/3</f>
        <v>1828.72993657655</v>
      </c>
      <c r="AO91" s="26" t="n">
        <f aca="false">(D91-AD91)/4</f>
        <v>0</v>
      </c>
      <c r="AP91" s="26" t="n">
        <f aca="false">(E91-AE91)/5</f>
        <v>0</v>
      </c>
      <c r="AQ91" s="26" t="n">
        <f aca="false">(F91-AF91)/6</f>
        <v>0</v>
      </c>
      <c r="AR91" s="26" t="n">
        <f aca="false">(G91-AG91)/7</f>
        <v>0</v>
      </c>
      <c r="AS91" s="26" t="n">
        <f aca="false">(H91-AH91)/8</f>
        <v>0</v>
      </c>
      <c r="AT91" s="26" t="n">
        <f aca="false">(I91-AI91)/9</f>
        <v>0</v>
      </c>
      <c r="AU91" s="26" t="n">
        <f aca="false">(J91-AJ91)/10</f>
        <v>750</v>
      </c>
      <c r="AW91" s="26" t="n">
        <f aca="false">SUM(AL91:AU91)</f>
        <v>2578.72993657655</v>
      </c>
    </row>
    <row r="92" customFormat="false" ht="12.8" hidden="true" customHeight="false" outlineLevel="0" collapsed="false">
      <c r="A92" s="26" t="n">
        <f aca="false">'Ten Year Plan'!G86/((1+'Current Financials'!$B$18)^(A$21-'Current Financials'!$B$12))</f>
        <v>0</v>
      </c>
      <c r="B92" s="26" t="n">
        <f aca="false">'Ten Year Plan'!H86/((1+'Current Financials'!$B$18)^(B$21-'Current Financials'!$B$12))</f>
        <v>0</v>
      </c>
      <c r="C92" s="26" t="n">
        <f aca="false">'Ten Year Plan'!I86/((1+'Current Financials'!$B$18)^(C$21-'Current Financials'!$B$12))</f>
        <v>0</v>
      </c>
      <c r="D92" s="26" t="n">
        <f aca="false">'Ten Year Plan'!J86/((1+'Current Financials'!$B$18)^(D$21-'Current Financials'!$B$12))</f>
        <v>0</v>
      </c>
      <c r="E92" s="26" t="n">
        <f aca="false">'Ten Year Plan'!K86/((1+'Current Financials'!$B$18)^(E$21-'Current Financials'!$B$12))</f>
        <v>0</v>
      </c>
      <c r="F92" s="26" t="n">
        <f aca="false">'Ten Year Plan'!L86/((1+'Current Financials'!$B$18)^(F$21-'Current Financials'!$B$12))</f>
        <v>0</v>
      </c>
      <c r="G92" s="26" t="n">
        <f aca="false">'Ten Year Plan'!M86/((1+'Current Financials'!$B$18)^(G$21-'Current Financials'!$B$12))</f>
        <v>0</v>
      </c>
      <c r="H92" s="26" t="n">
        <f aca="false">'Ten Year Plan'!N86/((1+'Current Financials'!$B$18)^(H$21-'Current Financials'!$B$12))</f>
        <v>0</v>
      </c>
      <c r="I92" s="26" t="n">
        <f aca="false">'Ten Year Plan'!O86/((1+'Current Financials'!$B$18)^(I$21-'Current Financials'!$B$12))</f>
        <v>0</v>
      </c>
      <c r="J92" s="26" t="n">
        <f aca="false">'Ten Year Plan'!P86/((1+'Current Financials'!$B$18)^(J$21-'Current Financials'!$B$12))</f>
        <v>0</v>
      </c>
      <c r="L92" s="26" t="n">
        <f aca="false">A92*0.9</f>
        <v>0</v>
      </c>
      <c r="M92" s="26" t="n">
        <f aca="false">B92*0.8</f>
        <v>0</v>
      </c>
      <c r="N92" s="26" t="n">
        <f aca="false">C92*0.7</f>
        <v>0</v>
      </c>
      <c r="O92" s="26" t="n">
        <f aca="false">D92*0.6</f>
        <v>0</v>
      </c>
      <c r="P92" s="26" t="n">
        <f aca="false">E92*0.5</f>
        <v>0</v>
      </c>
      <c r="Q92" s="26" t="n">
        <f aca="false">F92*0.4</f>
        <v>0</v>
      </c>
      <c r="R92" s="26" t="n">
        <f aca="false">G92*0.3</f>
        <v>0</v>
      </c>
      <c r="S92" s="26" t="n">
        <f aca="false">H92*0.2</f>
        <v>0</v>
      </c>
      <c r="T92" s="26" t="n">
        <f aca="false">I92*0.1</f>
        <v>0</v>
      </c>
      <c r="U92" s="26" t="n">
        <f aca="false">J92*0</f>
        <v>0</v>
      </c>
      <c r="W92" s="26" t="n">
        <f aca="false">SUM(L92:U92)</f>
        <v>0</v>
      </c>
      <c r="AA92" s="26" t="n">
        <f aca="false">$Y$22*L92</f>
        <v>0</v>
      </c>
      <c r="AB92" s="26" t="n">
        <f aca="false">$Y$22*M92</f>
        <v>0</v>
      </c>
      <c r="AC92" s="26" t="n">
        <f aca="false">$Y$22*N92</f>
        <v>0</v>
      </c>
      <c r="AD92" s="26" t="n">
        <f aca="false">$Y$22*O92</f>
        <v>0</v>
      </c>
      <c r="AE92" s="26" t="n">
        <f aca="false">$Y$22*P92</f>
        <v>0</v>
      </c>
      <c r="AF92" s="26" t="n">
        <f aca="false">$Y$22*Q92</f>
        <v>0</v>
      </c>
      <c r="AG92" s="26" t="n">
        <f aca="false">$Y$22*R92</f>
        <v>0</v>
      </c>
      <c r="AH92" s="26" t="n">
        <f aca="false">$Y$22*S92</f>
        <v>0</v>
      </c>
      <c r="AI92" s="26" t="n">
        <f aca="false">$Y$22*T92</f>
        <v>0</v>
      </c>
      <c r="AJ92" s="26" t="n">
        <f aca="false">$Y$22*U92</f>
        <v>0</v>
      </c>
      <c r="AL92" s="26" t="n">
        <f aca="false">(A92-AA92)/1</f>
        <v>0</v>
      </c>
      <c r="AM92" s="26" t="n">
        <f aca="false">(B92-AB92)/2</f>
        <v>0</v>
      </c>
      <c r="AN92" s="26" t="n">
        <f aca="false">(C92-AC92)/3</f>
        <v>0</v>
      </c>
      <c r="AO92" s="26" t="n">
        <f aca="false">(D92-AD92)/4</f>
        <v>0</v>
      </c>
      <c r="AP92" s="26" t="n">
        <f aca="false">(E92-AE92)/5</f>
        <v>0</v>
      </c>
      <c r="AQ92" s="26" t="n">
        <f aca="false">(F92-AF92)/6</f>
        <v>0</v>
      </c>
      <c r="AR92" s="26" t="n">
        <f aca="false">(G92-AG92)/7</f>
        <v>0</v>
      </c>
      <c r="AS92" s="26" t="n">
        <f aca="false">(H92-AH92)/8</f>
        <v>0</v>
      </c>
      <c r="AT92" s="26" t="n">
        <f aca="false">(I92-AI92)/9</f>
        <v>0</v>
      </c>
      <c r="AU92" s="26" t="n">
        <f aca="false">(J92-AJ92)/10</f>
        <v>0</v>
      </c>
      <c r="AW92" s="26" t="n">
        <f aca="false">SUM(AL92:AU92)</f>
        <v>0</v>
      </c>
    </row>
    <row r="93" customFormat="false" ht="12.8" hidden="true" customHeight="false" outlineLevel="0" collapsed="false">
      <c r="A93" s="26" t="n">
        <f aca="false">'Ten Year Plan'!G87/((1+'Current Financials'!$B$18)^(A$21-'Current Financials'!$B$12))</f>
        <v>0</v>
      </c>
      <c r="B93" s="26" t="n">
        <f aca="false">'Ten Year Plan'!H87/((1+'Current Financials'!$B$18)^(B$21-'Current Financials'!$B$12))</f>
        <v>0</v>
      </c>
      <c r="C93" s="26" t="n">
        <f aca="false">'Ten Year Plan'!I87/((1+'Current Financials'!$B$18)^(C$21-'Current Financials'!$B$12))</f>
        <v>0</v>
      </c>
      <c r="D93" s="26" t="n">
        <f aca="false">'Ten Year Plan'!J87/((1+'Current Financials'!$B$18)^(D$21-'Current Financials'!$B$12))</f>
        <v>0</v>
      </c>
      <c r="E93" s="26" t="n">
        <f aca="false">'Ten Year Plan'!K87/((1+'Current Financials'!$B$18)^(E$21-'Current Financials'!$B$12))</f>
        <v>0</v>
      </c>
      <c r="F93" s="26" t="n">
        <f aca="false">'Ten Year Plan'!L87/((1+'Current Financials'!$B$18)^(F$21-'Current Financials'!$B$12))</f>
        <v>0</v>
      </c>
      <c r="G93" s="26" t="n">
        <f aca="false">'Ten Year Plan'!M87/((1+'Current Financials'!$B$18)^(G$21-'Current Financials'!$B$12))</f>
        <v>0</v>
      </c>
      <c r="H93" s="26" t="n">
        <f aca="false">'Ten Year Plan'!N87/((1+'Current Financials'!$B$18)^(H$21-'Current Financials'!$B$12))</f>
        <v>0</v>
      </c>
      <c r="I93" s="26" t="n">
        <f aca="false">'Ten Year Plan'!O87/((1+'Current Financials'!$B$18)^(I$21-'Current Financials'!$B$12))</f>
        <v>0</v>
      </c>
      <c r="J93" s="26" t="n">
        <f aca="false">'Ten Year Plan'!P87/((1+'Current Financials'!$B$18)^(J$21-'Current Financials'!$B$12))</f>
        <v>0</v>
      </c>
      <c r="L93" s="26" t="n">
        <f aca="false">A93*0.9</f>
        <v>0</v>
      </c>
      <c r="M93" s="26" t="n">
        <f aca="false">B93*0.8</f>
        <v>0</v>
      </c>
      <c r="N93" s="26" t="n">
        <f aca="false">C93*0.7</f>
        <v>0</v>
      </c>
      <c r="O93" s="26" t="n">
        <f aca="false">D93*0.6</f>
        <v>0</v>
      </c>
      <c r="P93" s="26" t="n">
        <f aca="false">E93*0.5</f>
        <v>0</v>
      </c>
      <c r="Q93" s="26" t="n">
        <f aca="false">F93*0.4</f>
        <v>0</v>
      </c>
      <c r="R93" s="26" t="n">
        <f aca="false">G93*0.3</f>
        <v>0</v>
      </c>
      <c r="S93" s="26" t="n">
        <f aca="false">H93*0.2</f>
        <v>0</v>
      </c>
      <c r="T93" s="26" t="n">
        <f aca="false">I93*0.1</f>
        <v>0</v>
      </c>
      <c r="U93" s="26" t="n">
        <f aca="false">J93*0</f>
        <v>0</v>
      </c>
      <c r="W93" s="26" t="n">
        <f aca="false">SUM(L93:U93)</f>
        <v>0</v>
      </c>
      <c r="AA93" s="26" t="n">
        <f aca="false">$Y$22*L93</f>
        <v>0</v>
      </c>
      <c r="AB93" s="26" t="n">
        <f aca="false">$Y$22*M93</f>
        <v>0</v>
      </c>
      <c r="AC93" s="26" t="n">
        <f aca="false">$Y$22*N93</f>
        <v>0</v>
      </c>
      <c r="AD93" s="26" t="n">
        <f aca="false">$Y$22*O93</f>
        <v>0</v>
      </c>
      <c r="AE93" s="26" t="n">
        <f aca="false">$Y$22*P93</f>
        <v>0</v>
      </c>
      <c r="AF93" s="26" t="n">
        <f aca="false">$Y$22*Q93</f>
        <v>0</v>
      </c>
      <c r="AG93" s="26" t="n">
        <f aca="false">$Y$22*R93</f>
        <v>0</v>
      </c>
      <c r="AH93" s="26" t="n">
        <f aca="false">$Y$22*S93</f>
        <v>0</v>
      </c>
      <c r="AI93" s="26" t="n">
        <f aca="false">$Y$22*T93</f>
        <v>0</v>
      </c>
      <c r="AJ93" s="26" t="n">
        <f aca="false">$Y$22*U93</f>
        <v>0</v>
      </c>
      <c r="AL93" s="26" t="n">
        <f aca="false">(A93-AA93)/1</f>
        <v>0</v>
      </c>
      <c r="AM93" s="26" t="n">
        <f aca="false">(B93-AB93)/2</f>
        <v>0</v>
      </c>
      <c r="AN93" s="26" t="n">
        <f aca="false">(C93-AC93)/3</f>
        <v>0</v>
      </c>
      <c r="AO93" s="26" t="n">
        <f aca="false">(D93-AD93)/4</f>
        <v>0</v>
      </c>
      <c r="AP93" s="26" t="n">
        <f aca="false">(E93-AE93)/5</f>
        <v>0</v>
      </c>
      <c r="AQ93" s="26" t="n">
        <f aca="false">(F93-AF93)/6</f>
        <v>0</v>
      </c>
      <c r="AR93" s="26" t="n">
        <f aca="false">(G93-AG93)/7</f>
        <v>0</v>
      </c>
      <c r="AS93" s="26" t="n">
        <f aca="false">(H93-AH93)/8</f>
        <v>0</v>
      </c>
      <c r="AT93" s="26" t="n">
        <f aca="false">(I93-AI93)/9</f>
        <v>0</v>
      </c>
      <c r="AU93" s="26" t="n">
        <f aca="false">(J93-AJ93)/10</f>
        <v>0</v>
      </c>
      <c r="AW93" s="26" t="n">
        <f aca="false">SUM(AL93:AU93)</f>
        <v>0</v>
      </c>
    </row>
    <row r="94" customFormat="false" ht="12.8" hidden="true" customHeight="false" outlineLevel="0" collapsed="false">
      <c r="A94" s="26" t="n">
        <f aca="false">SUM(A22:A93)</f>
        <v>458000</v>
      </c>
    </row>
  </sheetData>
  <sheetProtection sheet="true" objects="true" scenarios="true" selectLockedCells="true"/>
  <mergeCells count="14">
    <mergeCell ref="A1:E1"/>
    <mergeCell ref="A2:E2"/>
    <mergeCell ref="A3:E3"/>
    <mergeCell ref="A5:E5"/>
    <mergeCell ref="A6:E6"/>
    <mergeCell ref="A7:E7"/>
    <mergeCell ref="A8:E8"/>
    <mergeCell ref="A9:E9"/>
    <mergeCell ref="A12:D12"/>
    <mergeCell ref="A13:D13"/>
    <mergeCell ref="A14:D14"/>
    <mergeCell ref="A15:D15"/>
    <mergeCell ref="A16:D16"/>
    <mergeCell ref="A17:D1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B16" activeCellId="0" sqref="B16"/>
    </sheetView>
  </sheetViews>
  <sheetFormatPr defaultRowHeight="12.8"/>
  <cols>
    <col collapsed="false" hidden="false" max="1" min="1" style="0" width="53.3469387755102"/>
    <col collapsed="false" hidden="false" max="1025" min="2" style="0" width="11.5204081632653"/>
  </cols>
  <sheetData>
    <row r="1" customFormat="false" ht="18.55" hidden="false" customHeight="false" outlineLevel="0" collapsed="false">
      <c r="A1" s="15" t="s">
        <v>101</v>
      </c>
    </row>
    <row r="2" customFormat="false" ht="15" hidden="false" customHeight="false" outlineLevel="0" collapsed="false">
      <c r="A2" s="3" t="s">
        <v>102</v>
      </c>
      <c r="B2" s="18"/>
    </row>
    <row r="3" customFormat="false" ht="15" hidden="false" customHeight="false" outlineLevel="0" collapsed="false">
      <c r="A3" s="3" t="s">
        <v>103</v>
      </c>
      <c r="B3" s="18"/>
    </row>
    <row r="4" customFormat="false" ht="15" hidden="false" customHeight="false" outlineLevel="0" collapsed="false">
      <c r="A4" s="3" t="s">
        <v>104</v>
      </c>
      <c r="B4" s="18"/>
    </row>
    <row r="5" customFormat="false" ht="15" hidden="false" customHeight="false" outlineLevel="0" collapsed="false">
      <c r="A5" s="3" t="s">
        <v>105</v>
      </c>
      <c r="B5" s="18"/>
    </row>
    <row r="6" customFormat="false" ht="15" hidden="false" customHeight="false" outlineLevel="0" collapsed="false">
      <c r="A6" s="3" t="s">
        <v>106</v>
      </c>
      <c r="B6" s="18"/>
    </row>
    <row r="7" customFormat="false" ht="15" hidden="false" customHeight="false" outlineLevel="0" collapsed="false">
      <c r="A7" s="3" t="s">
        <v>107</v>
      </c>
      <c r="B7" s="18"/>
    </row>
    <row r="8" customFormat="false" ht="15" hidden="false" customHeight="false" outlineLevel="0" collapsed="false">
      <c r="A8" s="3"/>
      <c r="B8" s="18"/>
    </row>
    <row r="9" customFormat="false" ht="15" hidden="false" customHeight="false" outlineLevel="0" collapsed="false">
      <c r="A9" s="3" t="s">
        <v>108</v>
      </c>
      <c r="B9" s="18"/>
    </row>
    <row r="10" customFormat="false" ht="15" hidden="false" customHeight="false" outlineLevel="0" collapsed="false">
      <c r="A10" s="3" t="s">
        <v>109</v>
      </c>
      <c r="B10" s="18"/>
    </row>
    <row r="11" customFormat="false" ht="15" hidden="false" customHeight="false" outlineLevel="0" collapsed="false">
      <c r="A11" s="3" t="s">
        <v>110</v>
      </c>
      <c r="B11" s="18"/>
    </row>
    <row r="12" customFormat="false" ht="15" hidden="false" customHeight="false" outlineLevel="0" collapsed="false">
      <c r="A12" s="3" t="s">
        <v>111</v>
      </c>
      <c r="B12" s="18"/>
    </row>
    <row r="13" customFormat="false" ht="15" hidden="false" customHeight="false" outlineLevel="0" collapsed="false">
      <c r="A13" s="3"/>
      <c r="B13" s="18"/>
    </row>
    <row r="14" customFormat="false" ht="15" hidden="false" customHeight="false" outlineLevel="0" collapsed="false">
      <c r="A14" s="3"/>
      <c r="B14" s="18"/>
    </row>
    <row r="15" customFormat="false" ht="15" hidden="false" customHeight="false" outlineLevel="0" collapsed="false">
      <c r="A15" s="32" t="s">
        <v>112</v>
      </c>
      <c r="B15" s="18" t="n">
        <f aca="false">'Current Financials'!B12</f>
        <v>2018</v>
      </c>
      <c r="C15" s="18" t="n">
        <f aca="false">B15+1</f>
        <v>2019</v>
      </c>
      <c r="D15" s="18" t="n">
        <f aca="false">C15+1</f>
        <v>2020</v>
      </c>
      <c r="E15" s="18" t="n">
        <f aca="false">D15+1</f>
        <v>2021</v>
      </c>
      <c r="F15" s="18" t="n">
        <f aca="false">E15+1</f>
        <v>2022</v>
      </c>
      <c r="G15" s="18" t="n">
        <f aca="false">F15+1</f>
        <v>2023</v>
      </c>
      <c r="H15" s="18" t="n">
        <f aca="false">G15+1</f>
        <v>2024</v>
      </c>
      <c r="I15" s="18" t="n">
        <f aca="false">H15+1</f>
        <v>2025</v>
      </c>
      <c r="J15" s="18" t="n">
        <f aca="false">I15+1</f>
        <v>2026</v>
      </c>
      <c r="K15" s="18" t="n">
        <f aca="false">J15+1</f>
        <v>2027</v>
      </c>
    </row>
    <row r="16" customFormat="false" ht="12.8" hidden="false" customHeight="false" outlineLevel="0" collapsed="false">
      <c r="A16" s="33" t="s">
        <v>113</v>
      </c>
      <c r="B16" s="34" t="n">
        <v>0.13</v>
      </c>
      <c r="C16" s="34" t="n">
        <v>0.07</v>
      </c>
      <c r="D16" s="34" t="n">
        <v>0</v>
      </c>
      <c r="E16" s="34" t="n">
        <v>0</v>
      </c>
      <c r="F16" s="34" t="n">
        <v>0</v>
      </c>
      <c r="G16" s="34" t="n">
        <v>0</v>
      </c>
      <c r="H16" s="34" t="n">
        <v>0</v>
      </c>
      <c r="I16" s="34" t="n">
        <v>0</v>
      </c>
      <c r="J16" s="34" t="n">
        <v>0</v>
      </c>
      <c r="K16" s="34" t="n">
        <v>0</v>
      </c>
    </row>
    <row r="17" customFormat="false" ht="12.8" hidden="false" customHeight="false" outlineLevel="0" collapsed="false">
      <c r="A17" s="0" t="s">
        <v>114</v>
      </c>
      <c r="B17" s="35" t="n">
        <f aca="false">B16+'Current Financials'!$B$18</f>
        <v>0.2</v>
      </c>
      <c r="C17" s="35" t="n">
        <f aca="false">C16+'Current Financials'!$B$18</f>
        <v>0.14</v>
      </c>
      <c r="D17" s="35" t="n">
        <f aca="false">D16+'Current Financials'!$B$18</f>
        <v>0.07</v>
      </c>
      <c r="E17" s="35" t="n">
        <f aca="false">E16+'Current Financials'!$B$18</f>
        <v>0.07</v>
      </c>
      <c r="F17" s="35" t="n">
        <f aca="false">F16+'Current Financials'!$B$18</f>
        <v>0.07</v>
      </c>
      <c r="G17" s="35" t="n">
        <f aca="false">G16+'Current Financials'!$B$18</f>
        <v>0.07</v>
      </c>
      <c r="H17" s="35" t="n">
        <f aca="false">H16+'Current Financials'!$B$18</f>
        <v>0.07</v>
      </c>
      <c r="I17" s="35" t="n">
        <f aca="false">I16+'Current Financials'!$B$18</f>
        <v>0.07</v>
      </c>
      <c r="J17" s="35" t="n">
        <f aca="false">J16+'Current Financials'!$B$18</f>
        <v>0.07</v>
      </c>
      <c r="K17" s="35" t="n">
        <f aca="false">K16+'Current Financials'!$B$18</f>
        <v>0.07</v>
      </c>
    </row>
    <row r="18" customFormat="false" ht="12.8" hidden="false" customHeight="false" outlineLevel="0" collapsed="false">
      <c r="A18" s="0" t="s">
        <v>115</v>
      </c>
      <c r="B18" s="26" t="n">
        <f aca="false">'Current Financials'!B17</f>
        <v>541293</v>
      </c>
      <c r="C18" s="26" t="n">
        <f aca="false">B26</f>
        <v>381713.538</v>
      </c>
      <c r="D18" s="26" t="n">
        <f aca="false">C26</f>
        <v>465365.41896</v>
      </c>
      <c r="E18" s="26" t="n">
        <f aca="false">D26</f>
        <v>843277.4897937</v>
      </c>
      <c r="F18" s="26" t="n">
        <f aca="false">E26</f>
        <v>357203.272012367</v>
      </c>
      <c r="G18" s="26" t="n">
        <f aca="false">F26</f>
        <v>413202.463796411</v>
      </c>
      <c r="H18" s="26" t="n">
        <f aca="false">G26</f>
        <v>688112.363643763</v>
      </c>
      <c r="I18" s="26" t="n">
        <f aca="false">H26</f>
        <v>1234805.23914776</v>
      </c>
      <c r="J18" s="26" t="n">
        <f aca="false">I26</f>
        <v>1736639.48019528</v>
      </c>
      <c r="K18" s="26" t="n">
        <f aca="false">J26</f>
        <v>1946892.6138471</v>
      </c>
    </row>
    <row r="19" customFormat="false" ht="12.8" hidden="false" customHeight="false" outlineLevel="0" collapsed="false">
      <c r="A19" s="0" t="s">
        <v>116</v>
      </c>
      <c r="B19" s="26" t="n">
        <f aca="false">'Current Financials'!B15</f>
        <v>815758</v>
      </c>
      <c r="C19" s="26" t="n">
        <f aca="false">B19*(1+'Current Financials'!$B$18)</f>
        <v>872861.06</v>
      </c>
      <c r="D19" s="26" t="n">
        <f aca="false">C19*(1+'Current Financials'!$B$18)</f>
        <v>933961.3342</v>
      </c>
      <c r="E19" s="26" t="n">
        <f aca="false">D19*(1+'Current Financials'!$B$18)</f>
        <v>999338.627594</v>
      </c>
      <c r="F19" s="26" t="n">
        <f aca="false">E19*(1+'Current Financials'!$B$18)</f>
        <v>1069292.33152558</v>
      </c>
      <c r="G19" s="26" t="n">
        <f aca="false">F19*(1+'Current Financials'!$B$18)</f>
        <v>1144142.79473237</v>
      </c>
      <c r="H19" s="26" t="n">
        <f aca="false">G19*(1+'Current Financials'!$B$18)</f>
        <v>1224232.79036364</v>
      </c>
      <c r="I19" s="26" t="n">
        <f aca="false">H19*(1+'Current Financials'!$B$18)</f>
        <v>1309929.08568909</v>
      </c>
      <c r="J19" s="26" t="n">
        <f aca="false">I19*(1+'Current Financials'!$B$18)</f>
        <v>1401624.12168733</v>
      </c>
      <c r="K19" s="26" t="n">
        <f aca="false">J19*(1+'Current Financials'!$B$18)</f>
        <v>1499737.81020544</v>
      </c>
    </row>
    <row r="20" customFormat="false" ht="12.8" hidden="false" customHeight="false" outlineLevel="0" collapsed="false">
      <c r="A20" s="0" t="s">
        <v>117</v>
      </c>
      <c r="B20" s="26" t="n">
        <f aca="false">'Current Financials'!B16</f>
        <v>119000</v>
      </c>
      <c r="C20" s="26" t="n">
        <f aca="false">B20*(1+'Current Financials'!$B$18)</f>
        <v>127330</v>
      </c>
      <c r="D20" s="26" t="n">
        <f aca="false">C20*(1+'Current Financials'!$B$18)</f>
        <v>136243.1</v>
      </c>
      <c r="E20" s="26" t="n">
        <f aca="false">D20*(1+'Current Financials'!$B$18)</f>
        <v>145780.117</v>
      </c>
      <c r="F20" s="26" t="n">
        <f aca="false">E20*(1+'Current Financials'!$B$18)</f>
        <v>155984.72519</v>
      </c>
      <c r="G20" s="26" t="n">
        <f aca="false">F20*(1+'Current Financials'!$B$18)</f>
        <v>166903.6559533</v>
      </c>
      <c r="H20" s="26" t="n">
        <f aca="false">G20*(1+'Current Financials'!$B$18)</f>
        <v>178586.911870031</v>
      </c>
      <c r="I20" s="26" t="n">
        <f aca="false">H20*(1+'Current Financials'!$B$18)</f>
        <v>191087.995700933</v>
      </c>
      <c r="J20" s="26" t="n">
        <f aca="false">I20*(1+'Current Financials'!$B$18)</f>
        <v>204464.155399999</v>
      </c>
      <c r="K20" s="26" t="n">
        <f aca="false">J20*(1+'Current Financials'!$B$18)</f>
        <v>218776.646277999</v>
      </c>
    </row>
    <row r="21" customFormat="false" ht="12.8" hidden="false" customHeight="false" outlineLevel="0" collapsed="false">
      <c r="A21" s="0" t="s">
        <v>118</v>
      </c>
      <c r="B21" s="36" t="n">
        <f aca="false">'Current Financials'!B14*(1+B17)</f>
        <v>1089475.2</v>
      </c>
      <c r="C21" s="36" t="n">
        <f aca="false">B21*(1+C17)</f>
        <v>1242001.728</v>
      </c>
      <c r="D21" s="36" t="n">
        <f aca="false">C21*(1+D17)</f>
        <v>1328941.84896</v>
      </c>
      <c r="E21" s="36" t="n">
        <f aca="false">D21*(1+E17)</f>
        <v>1421967.7783872</v>
      </c>
      <c r="F21" s="36" t="n">
        <f aca="false">E21*(1+F17)</f>
        <v>1521505.5228743</v>
      </c>
      <c r="G21" s="36" t="n">
        <f aca="false">F21*(1+G17)</f>
        <v>1628010.90947551</v>
      </c>
      <c r="H21" s="36" t="n">
        <f aca="false">G21*(1+H17)</f>
        <v>1741971.67313879</v>
      </c>
      <c r="I21" s="36" t="n">
        <f aca="false">H21*(1+I17)</f>
        <v>1863909.69025851</v>
      </c>
      <c r="J21" s="36" t="n">
        <f aca="false">I21*(1+J17)</f>
        <v>1994383.3685766</v>
      </c>
      <c r="K21" s="36" t="n">
        <f aca="false">J21*(1+K17)</f>
        <v>2133990.20437696</v>
      </c>
    </row>
    <row r="22" customFormat="false" ht="12.8" hidden="false" customHeight="false" outlineLevel="0" collapsed="false">
      <c r="A22" s="0" t="s">
        <v>119</v>
      </c>
      <c r="B22" s="26" t="n">
        <f aca="false">B21-B19</f>
        <v>273717.2</v>
      </c>
      <c r="C22" s="26" t="n">
        <f aca="false">C21-C19</f>
        <v>369140.668</v>
      </c>
      <c r="D22" s="26" t="n">
        <f aca="false">D21-D19</f>
        <v>394980.51476</v>
      </c>
      <c r="E22" s="26" t="n">
        <f aca="false">E21-E19</f>
        <v>422629.1507932</v>
      </c>
      <c r="F22" s="26" t="n">
        <f aca="false">F21-F19</f>
        <v>452213.191348724</v>
      </c>
      <c r="G22" s="26" t="n">
        <f aca="false">G21-G19</f>
        <v>483868.114743136</v>
      </c>
      <c r="H22" s="26" t="n">
        <f aca="false">H21-H19</f>
        <v>517738.882775151</v>
      </c>
      <c r="I22" s="26" t="n">
        <f aca="false">I21-I19</f>
        <v>553980.604569417</v>
      </c>
      <c r="J22" s="26" t="n">
        <f aca="false">J21-J19</f>
        <v>592759.246889272</v>
      </c>
      <c r="K22" s="26" t="n">
        <f aca="false">K21-K19</f>
        <v>634252.394171524</v>
      </c>
    </row>
    <row r="23" customFormat="false" ht="12.8" hidden="false" customHeight="false" outlineLevel="0" collapsed="false">
      <c r="A23" s="25" t="s">
        <v>120</v>
      </c>
      <c r="B23" s="37" t="n">
        <f aca="false">IF(B18&gt;=B25,0,(B25-B18)/(B22/12))</f>
        <v>0</v>
      </c>
      <c r="C23" s="37" t="n">
        <f aca="false">IF(C18&gt;=C25,0,(C25-C18)/(C22/12))</f>
        <v>0</v>
      </c>
      <c r="D23" s="37" t="n">
        <f aca="false">IF(D18&gt;=D25,0,(D25-D18)/(D22/12))</f>
        <v>0</v>
      </c>
      <c r="E23" s="37" t="n">
        <f aca="false">IF(E18&gt;=E25,0,(E25-E18)/(E22/12))</f>
        <v>2.76996134383647</v>
      </c>
      <c r="F23" s="37" t="n">
        <f aca="false">IF(F18&gt;=F25,0,(F25-F18)/(F22/12))</f>
        <v>1.58234727270438</v>
      </c>
      <c r="G23" s="37" t="n">
        <f aca="false">IF(G18&gt;=G25,0,(G25-G18)/(G22/12))</f>
        <v>0</v>
      </c>
      <c r="H23" s="37" t="n">
        <f aca="false">IF(H18&gt;=H25,0,(H25-H18)/(H22/12))</f>
        <v>0</v>
      </c>
      <c r="I23" s="37" t="n">
        <f aca="false">IF(I18&gt;=I25,0,(I25-I18)/(I22/12))</f>
        <v>0</v>
      </c>
      <c r="J23" s="37" t="n">
        <f aca="false">IF(J18&gt;=J25,0,(J25-J18)/(J22/12))</f>
        <v>0</v>
      </c>
      <c r="K23" s="37" t="n">
        <f aca="false">IF(K18&gt;=K25,0,(K25-K18)/(K22/12))</f>
        <v>0</v>
      </c>
    </row>
    <row r="24" customFormat="false" ht="13.8" hidden="false" customHeight="false" outlineLevel="0" collapsed="false">
      <c r="A24" s="0" t="s">
        <v>121</v>
      </c>
      <c r="B24" s="38" t="str">
        <f aca="false">IF(B18&gt;='Current Financials'!$B$13,"",IF(B18&gt;='Current Financials'!$B$13/4,IF(B22&gt;=B20, "", "NOT OK1"), IF(B22&gt;=0.15*B19, "", "NOT OK2")))</f>
        <v/>
      </c>
      <c r="C24" s="38" t="str">
        <f aca="false">IF(C18&gt;=B19,"",IF(C18&gt;=B19/4,IF(C22&gt;=C20, "", "NOT OK1"), IF(C22&gt;=0.15*C19, "", "NOT OK2")))</f>
        <v/>
      </c>
      <c r="D24" s="38" t="str">
        <f aca="false">IF(D18&gt;=C19,"",IF(D18&gt;=C19/4,IF(D22&gt;=D20, "", "NOT OK1"), IF(D22&gt;=0.15*D19, "", "NOT OK2")))</f>
        <v/>
      </c>
      <c r="E24" s="38" t="str">
        <f aca="false">IF(E18&gt;=D19,"",IF(E18&gt;=D19/4,IF(E22&gt;=E20, "", "NOT OK1"), IF(E22&gt;=0.15*E19, "", "NOT OK2")))</f>
        <v/>
      </c>
      <c r="F24" s="38" t="str">
        <f aca="false">IF(F18&gt;=E19,"",IF(F18&gt;=E19/4,IF(F22&gt;=F20, "", "NOT OK1"), IF(F22&gt;=0.15*F19, "", "NOT OK2")))</f>
        <v/>
      </c>
      <c r="G24" s="38" t="str">
        <f aca="false">IF(G18&gt;=F19,"",IF(G18&gt;=F19/4,IF(G22&gt;=G20, "", "NOT OK1"), IF(G22&gt;=0.15*G19, "", "NOT OK2")))</f>
        <v/>
      </c>
      <c r="H24" s="38" t="str">
        <f aca="false">IF(H18&gt;=G19,"",IF(H18&gt;=G19/4,IF(H22&gt;=H20, "", "NOT OK1"), IF(H22&gt;=0.15*H19, "", "NOT OK2")))</f>
        <v/>
      </c>
      <c r="I24" s="38" t="str">
        <f aca="false">IF(I18&gt;=H19,"",IF(I18&gt;=H19/4,IF(I22&gt;=I20, "", "NOT OK1"), IF(I22&gt;=0.15*I19, "", "NOT OK2")))</f>
        <v/>
      </c>
      <c r="J24" s="38" t="str">
        <f aca="false">IF(J18&gt;=I19,"",IF(J18&gt;=I19/4,IF(J22&gt;=J20, "", "NOT OK1"), IF(J22&gt;=0.15*J19, "", "NOT OK2")))</f>
        <v/>
      </c>
      <c r="K24" s="38" t="str">
        <f aca="false">IF(K18&gt;=J19,"",IF(K18&gt;=J19/4,IF(K22&gt;=K20, "", "NOT OK1"), IF(K22&gt;=0.15*K19, "", "NOT OK2")))</f>
        <v/>
      </c>
    </row>
    <row r="25" customFormat="false" ht="12.8" hidden="false" customHeight="false" outlineLevel="0" collapsed="false">
      <c r="A25" s="0" t="s">
        <v>122</v>
      </c>
      <c r="B25" s="26" t="n">
        <f aca="false">SUM('Ten Year Plan'!G$16:G$87)</f>
        <v>458000</v>
      </c>
      <c r="C25" s="26" t="n">
        <f aca="false">SUM('Ten Year Plan'!H$16:H$87)</f>
        <v>308160</v>
      </c>
      <c r="D25" s="26" t="n">
        <f aca="false">SUM('Ten Year Plan'!I$16:I$87)</f>
        <v>52092.95</v>
      </c>
      <c r="E25" s="26" t="n">
        <f aca="false">SUM('Ten Year Plan'!J$16:J$87)</f>
        <v>940833.024</v>
      </c>
      <c r="F25" s="26" t="n">
        <f aca="false">SUM('Ten Year Plan'!K$16:K$87)</f>
        <v>416833.13118</v>
      </c>
      <c r="G25" s="26" t="n">
        <f aca="false">SUM('Ten Year Plan'!L$16:L$87)</f>
        <v>238433.794219</v>
      </c>
      <c r="H25" s="26" t="n">
        <f aca="false">SUM('Ten Year Plan'!M$16:M$87)</f>
        <v>22510.955277735</v>
      </c>
      <c r="I25" s="26" t="n">
        <f aca="false">SUM('Ten Year Plan'!N$16:N$87)</f>
        <v>131674.081071231</v>
      </c>
      <c r="J25" s="26" t="n">
        <f aca="false">SUM('Ten Year Plan'!O$16:O$87)</f>
        <v>481092.130352938</v>
      </c>
      <c r="K25" s="26" t="n">
        <f aca="false">SUM('Ten Year Plan'!P$16:P$87)</f>
        <v>1374248.26128406</v>
      </c>
    </row>
    <row r="26" customFormat="false" ht="12.8" hidden="false" customHeight="false" outlineLevel="0" collapsed="false">
      <c r="A26" s="0" t="s">
        <v>123</v>
      </c>
      <c r="B26" s="36" t="n">
        <f aca="false">B18+B22-B25+(2*B18+B22-B25)/2*'Current Financials'!$B$19</f>
        <v>381713.538</v>
      </c>
      <c r="C26" s="36" t="n">
        <f aca="false">C18+C22-C25+(2*C18+C22-C25)/2*'Current Financials'!$B$19</f>
        <v>465365.41896</v>
      </c>
      <c r="D26" s="36" t="n">
        <f aca="false">D18+D22-D25+(2*D18+D22-D25)/2*'Current Financials'!$B$19</f>
        <v>843277.4897937</v>
      </c>
      <c r="E26" s="36" t="n">
        <f aca="false">E18+E22-E25+(2*E18+E22-E25)/2*'Current Financials'!$B$19</f>
        <v>357203.272012367</v>
      </c>
      <c r="F26" s="36" t="n">
        <f aca="false">F18+F22-F25+(2*F18+F22-F25)/2*'Current Financials'!$B$19</f>
        <v>413202.463796411</v>
      </c>
      <c r="G26" s="36" t="n">
        <f aca="false">G18+G22-G25+(2*G18+G22-G25)/2*'Current Financials'!$B$19</f>
        <v>688112.363643763</v>
      </c>
      <c r="H26" s="36" t="n">
        <f aca="false">H18+H22-H25+(2*H18+H22-H25)/2*'Current Financials'!$B$19</f>
        <v>1234805.23914776</v>
      </c>
      <c r="I26" s="36" t="n">
        <f aca="false">I18+I22-I25+(2*I18+I22-I25)/2*'Current Financials'!$B$19</f>
        <v>1736639.48019528</v>
      </c>
      <c r="J26" s="36" t="n">
        <f aca="false">J18+J22-J25+(2*J18+J22-J25)/2*'Current Financials'!$B$19</f>
        <v>1946892.6138471</v>
      </c>
      <c r="K26" s="36" t="n">
        <f aca="false">K18+K22-K25+(2*K18+K22-K25)/2*'Current Financials'!$B$19</f>
        <v>1293625.95415056</v>
      </c>
    </row>
    <row r="27" customFormat="false" ht="12.8" hidden="false" customHeight="false" outlineLevel="0" collapsed="false">
      <c r="A27" s="0" t="s">
        <v>124</v>
      </c>
      <c r="B27" s="39" t="n">
        <f aca="false">B26/B19*12</f>
        <v>5.61509964474758</v>
      </c>
      <c r="C27" s="39" t="n">
        <f aca="false">C26/C19*12</f>
        <v>6.39779374224805</v>
      </c>
      <c r="D27" s="39" t="n">
        <f aca="false">D26/D19*12</f>
        <v>10.8348488389964</v>
      </c>
      <c r="E27" s="39" t="n">
        <f aca="false">E26/E19*12</f>
        <v>4.28927607298479</v>
      </c>
      <c r="F27" s="39" t="n">
        <f aca="false">F26/F19*12</f>
        <v>4.63711318165225</v>
      </c>
      <c r="G27" s="39" t="n">
        <f aca="false">G26/G19*12</f>
        <v>7.2170610187312</v>
      </c>
      <c r="H27" s="39" t="n">
        <f aca="false">H26/H19*12</f>
        <v>12.1036317491315</v>
      </c>
      <c r="I27" s="39" t="n">
        <f aca="false">I26/I19*12</f>
        <v>15.9090091135587</v>
      </c>
      <c r="J27" s="39" t="n">
        <f aca="false">J26/J19*12</f>
        <v>16.6683142824627</v>
      </c>
      <c r="K27" s="39" t="n">
        <f aca="false">K26/K19*12</f>
        <v>10.350816885573</v>
      </c>
    </row>
    <row r="28" customFormat="false" ht="13.8" hidden="false" customHeight="false" outlineLevel="0" collapsed="false">
      <c r="A28" s="0" t="s">
        <v>125</v>
      </c>
      <c r="B28" s="38" t="str">
        <f aca="false">IF(B26&lt;0, "NOT OK!", IF(B26&gt;=B19/4,"","Low"))</f>
        <v/>
      </c>
      <c r="C28" s="38" t="str">
        <f aca="false">IF(C26&lt;0, "NOT OK!", IF(C26&gt;=C19/4,"","Low"))</f>
        <v/>
      </c>
      <c r="D28" s="38" t="str">
        <f aca="false">IF(D26&lt;0, "NOT OK!", IF(D26&gt;=D19/4,"","Low"))</f>
        <v/>
      </c>
      <c r="E28" s="38" t="str">
        <f aca="false">IF(E26&lt;0, "NOT OK!", IF(E26&gt;=E19/4,"","Low"))</f>
        <v/>
      </c>
      <c r="F28" s="38" t="str">
        <f aca="false">IF(F26&lt;0, "NOT OK!", IF(F26&gt;=F19/4,"","Low"))</f>
        <v/>
      </c>
      <c r="G28" s="38" t="str">
        <f aca="false">IF(G26&lt;0, "NOT OK!", IF(G26&gt;=G19/4,"","Low"))</f>
        <v/>
      </c>
      <c r="H28" s="38" t="str">
        <f aca="false">IF(H26&lt;0, "NOT OK!", IF(H26&gt;=H19/4,"","Low"))</f>
        <v/>
      </c>
      <c r="I28" s="38" t="str">
        <f aca="false">IF(I26&lt;0, "NOT OK!", IF(I26&gt;=I19/4,"","Low"))</f>
        <v/>
      </c>
      <c r="J28" s="38" t="str">
        <f aca="false">IF(J26&lt;0, "NOT OK!", IF(J26&gt;=J19/4,"","Low"))</f>
        <v/>
      </c>
      <c r="K28" s="38" t="str">
        <f aca="false">IF(K26&lt;0, "NOT OK!", IF(K26&gt;=K19/4,"","Low"))</f>
        <v/>
      </c>
    </row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</sheetData>
  <sheetProtection sheet="true" objects="true" scenarios="true" selectLockedCells="true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6.5357142857143"/>
    <col collapsed="false" hidden="false" max="2" min="2" style="0" width="15.9744897959184"/>
    <col collapsed="false" hidden="false" max="1025" min="3" style="0" width="11.5204081632653"/>
  </cols>
  <sheetData>
    <row r="1" customFormat="false" ht="18.55" hidden="false" customHeight="false" outlineLevel="0" collapsed="false">
      <c r="A1" s="15" t="s">
        <v>126</v>
      </c>
      <c r="B1" s="15"/>
    </row>
    <row r="2" customFormat="false" ht="12.8" hidden="false" customHeight="false" outlineLevel="0" collapsed="false">
      <c r="A2" s="4" t="s">
        <v>127</v>
      </c>
      <c r="B2" s="4"/>
    </row>
    <row r="3" customFormat="false" ht="12.8" hidden="false" customHeight="false" outlineLevel="0" collapsed="false">
      <c r="A3" s="4" t="s">
        <v>128</v>
      </c>
      <c r="B3" s="4"/>
    </row>
    <row r="4" customFormat="false" ht="12.8" hidden="false" customHeight="false" outlineLevel="0" collapsed="false">
      <c r="A4" s="4" t="s">
        <v>129</v>
      </c>
      <c r="B4" s="4"/>
    </row>
    <row r="5" customFormat="false" ht="12.8" hidden="false" customHeight="false" outlineLevel="0" collapsed="false">
      <c r="A5" s="4"/>
      <c r="B5" s="4"/>
    </row>
    <row r="6" customFormat="false" ht="12.8" hidden="false" customHeight="false" outlineLevel="0" collapsed="false">
      <c r="A6" s="3"/>
      <c r="B6" s="3"/>
    </row>
    <row r="7" customFormat="false" ht="12.8" hidden="false" customHeight="false" outlineLevel="0" collapsed="false">
      <c r="A7" s="3"/>
      <c r="B7" s="3"/>
    </row>
    <row r="8" customFormat="false" ht="13.8" hidden="false" customHeight="false" outlineLevel="0" collapsed="false">
      <c r="A8" s="40" t="s">
        <v>126</v>
      </c>
      <c r="B8" s="41"/>
    </row>
    <row r="9" customFormat="false" ht="12.8" hidden="false" customHeight="false" outlineLevel="0" collapsed="false">
      <c r="A9" s="42" t="s">
        <v>130</v>
      </c>
      <c r="B9" s="43" t="n">
        <f aca="false">'Current Financials'!B15</f>
        <v>815758</v>
      </c>
    </row>
    <row r="10" customFormat="false" ht="12.8" hidden="false" customHeight="false" outlineLevel="0" collapsed="false">
      <c r="A10" s="42" t="s">
        <v>131</v>
      </c>
      <c r="B10" s="43" t="n">
        <f aca="false">'Planning and Projections'!B22</f>
        <v>273717.2</v>
      </c>
    </row>
    <row r="11" customFormat="false" ht="12.8" hidden="false" customHeight="false" outlineLevel="0" collapsed="false">
      <c r="A11" s="42" t="s">
        <v>132</v>
      </c>
      <c r="B11" s="43" t="n">
        <f aca="false">'Planning and Projections'!B21</f>
        <v>1089475.2</v>
      </c>
    </row>
    <row r="12" customFormat="false" ht="12.8" hidden="false" customHeight="false" outlineLevel="0" collapsed="false">
      <c r="A12" s="42" t="s">
        <v>133</v>
      </c>
      <c r="B12" s="44" t="n">
        <f aca="false">B10/B11</f>
        <v>0.251237660113787</v>
      </c>
    </row>
    <row r="13" customFormat="false" ht="12.8" hidden="false" customHeight="false" outlineLevel="0" collapsed="false">
      <c r="A13" s="42" t="s">
        <v>134</v>
      </c>
      <c r="B13" s="43" t="n">
        <f aca="false">'Current Financials'!B14</f>
        <v>907896</v>
      </c>
    </row>
    <row r="14" customFormat="false" ht="12.8" hidden="false" customHeight="false" outlineLevel="0" collapsed="false">
      <c r="A14" s="25" t="s">
        <v>135</v>
      </c>
      <c r="B14" s="31" t="n">
        <f aca="false">B11/'Current Financials'!B14-1</f>
        <v>0.2</v>
      </c>
    </row>
    <row r="15" customFormat="false" ht="12.8" hidden="false" customHeight="false" outlineLevel="0" collapsed="false">
      <c r="A15" s="25"/>
      <c r="B15" s="31"/>
    </row>
    <row r="16" customFormat="false" ht="13.8" hidden="false" customHeight="false" outlineLevel="0" collapsed="false">
      <c r="A16" s="45" t="s">
        <v>136</v>
      </c>
      <c r="B16" s="31"/>
    </row>
    <row r="17" customFormat="false" ht="12.8" hidden="false" customHeight="false" outlineLevel="0" collapsed="false">
      <c r="A17" s="25" t="s">
        <v>137</v>
      </c>
      <c r="B17" s="26" t="n">
        <f aca="false">'Planning and Projections'!B18</f>
        <v>541293</v>
      </c>
    </row>
    <row r="18" customFormat="false" ht="12.8" hidden="false" customHeight="false" outlineLevel="0" collapsed="false">
      <c r="A18" s="25" t="s">
        <v>138</v>
      </c>
      <c r="B18" s="26" t="n">
        <f aca="false">'Current Year Planner'!E13</f>
        <v>1411150</v>
      </c>
    </row>
    <row r="19" customFormat="false" ht="12.8" hidden="false" customHeight="false" outlineLevel="0" collapsed="false">
      <c r="A19" s="25" t="s">
        <v>139</v>
      </c>
      <c r="B19" s="26" t="n">
        <f aca="false">B17-B18</f>
        <v>-869857</v>
      </c>
    </row>
    <row r="20" customFormat="false" ht="12.8" hidden="false" customHeight="false" outlineLevel="0" collapsed="false">
      <c r="A20" s="25" t="s">
        <v>140</v>
      </c>
      <c r="B20" s="27" t="n">
        <f aca="false">(B17-B18)/B18</f>
        <v>-0.616417106615172</v>
      </c>
    </row>
    <row r="21" customFormat="false" ht="12.8" hidden="false" customHeight="false" outlineLevel="0" collapsed="false">
      <c r="A21" s="25"/>
      <c r="B21" s="26"/>
    </row>
    <row r="22" customFormat="false" ht="12.8" hidden="false" customHeight="false" outlineLevel="0" collapsed="false">
      <c r="A22" s="25" t="s">
        <v>141</v>
      </c>
      <c r="B22" s="26" t="n">
        <f aca="false">'Planning and Projections'!B26</f>
        <v>381713.538</v>
      </c>
    </row>
    <row r="23" customFormat="false" ht="12.8" hidden="false" customHeight="false" outlineLevel="0" collapsed="false">
      <c r="A23" s="25" t="s">
        <v>142</v>
      </c>
      <c r="B23" s="26" t="n">
        <f aca="false">'Current Year Planner'!E19</f>
        <v>871114.374740984</v>
      </c>
    </row>
    <row r="24" customFormat="false" ht="12.8" hidden="false" customHeight="false" outlineLevel="0" collapsed="false">
      <c r="A24" s="25" t="s">
        <v>139</v>
      </c>
      <c r="B24" s="26" t="n">
        <f aca="false">B22-B23</f>
        <v>-489400.836740984</v>
      </c>
    </row>
    <row r="25" customFormat="false" ht="12.8" hidden="false" customHeight="false" outlineLevel="0" collapsed="false">
      <c r="A25" s="25" t="s">
        <v>140</v>
      </c>
      <c r="B25" s="27" t="n">
        <f aca="false">(B22-B23)/B23</f>
        <v>-0.561810080205027</v>
      </c>
    </row>
    <row r="26" customFormat="false" ht="12.8" hidden="false" customHeight="false" outlineLevel="0" collapsed="false">
      <c r="A26" s="25"/>
      <c r="B26" s="26"/>
    </row>
    <row r="27" customFormat="false" ht="12.8" hidden="false" customHeight="false" outlineLevel="0" collapsed="false">
      <c r="A27" s="25" t="s">
        <v>143</v>
      </c>
      <c r="B27" s="27" t="n">
        <f aca="false">(B22-B17)/B17</f>
        <v>-0.294811612195244</v>
      </c>
    </row>
    <row r="28" customFormat="false" ht="12.8" hidden="false" customHeight="false" outlineLevel="0" collapsed="false">
      <c r="A28" s="25" t="s">
        <v>144</v>
      </c>
      <c r="B28" s="46" t="n">
        <f aca="false">'Planning and Projections'!B27</f>
        <v>5.61509964474758</v>
      </c>
    </row>
  </sheetData>
  <sheetProtection sheet="true" objects="true" scenarios="true" selectLockedCells="true"/>
  <mergeCells count="5">
    <mergeCell ref="A1:B1"/>
    <mergeCell ref="A2:B2"/>
    <mergeCell ref="A3:B3"/>
    <mergeCell ref="A4:B4"/>
    <mergeCell ref="A5:B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1487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2017-04-14T11:55:43Z</dcterms:created>
  <dc:language>en-US</dc:language>
  <dcterms:modified xsi:type="dcterms:W3CDTF">2017-07-14T12:33:52Z</dcterms:modified>
  <cp:revision>97</cp:revision>
</cp:coreProperties>
</file>